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 КОНКУРС\"/>
    </mc:Choice>
  </mc:AlternateContent>
  <xr:revisionPtr revIDLastSave="0" documentId="8_{1110A241-D8FC-4A94-95F7-D1F3E2BB0456}" xr6:coauthVersionLast="45" xr6:coauthVersionMax="45" xr10:uidLastSave="{00000000-0000-0000-0000-000000000000}"/>
  <bookViews>
    <workbookView xWindow="-120" yWindow="-120" windowWidth="29040" windowHeight="15840" xr2:uid="{C53A769D-182F-4576-B3F5-1A93AF21EC26}"/>
  </bookViews>
  <sheets>
    <sheet name="Рейтинг хозяйст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00" i="1" l="1"/>
  <c r="S400" i="1" s="1"/>
  <c r="N398" i="1"/>
  <c r="S398" i="1" s="1"/>
  <c r="N396" i="1"/>
  <c r="S396" i="1" s="1"/>
  <c r="N394" i="1"/>
  <c r="S394" i="1" s="1"/>
  <c r="N392" i="1"/>
  <c r="S392" i="1" s="1"/>
  <c r="N390" i="1"/>
  <c r="S390" i="1" s="1"/>
  <c r="N388" i="1"/>
  <c r="S388" i="1" s="1"/>
  <c r="N386" i="1"/>
  <c r="S386" i="1" s="1"/>
  <c r="N384" i="1"/>
  <c r="S384" i="1" s="1"/>
  <c r="N382" i="1"/>
  <c r="S382" i="1" s="1"/>
  <c r="N380" i="1"/>
  <c r="S380" i="1" s="1"/>
  <c r="N378" i="1"/>
  <c r="S378" i="1" s="1"/>
  <c r="N376" i="1"/>
  <c r="S376" i="1" s="1"/>
  <c r="N374" i="1"/>
  <c r="S374" i="1" s="1"/>
  <c r="N372" i="1"/>
  <c r="S372" i="1" s="1"/>
  <c r="N370" i="1"/>
  <c r="S370" i="1" s="1"/>
  <c r="N368" i="1"/>
  <c r="S368" i="1" s="1"/>
  <c r="N366" i="1"/>
  <c r="S366" i="1" s="1"/>
  <c r="N364" i="1"/>
  <c r="S364" i="1" s="1"/>
  <c r="N355" i="1"/>
  <c r="S355" i="1" s="1"/>
  <c r="N353" i="1"/>
  <c r="S353" i="1" s="1"/>
  <c r="N351" i="1"/>
  <c r="S351" i="1" s="1"/>
  <c r="N349" i="1"/>
  <c r="S349" i="1" s="1"/>
  <c r="N347" i="1"/>
  <c r="S347" i="1" s="1"/>
  <c r="N345" i="1"/>
  <c r="S345" i="1" s="1"/>
  <c r="N343" i="1"/>
  <c r="S343" i="1" s="1"/>
  <c r="N341" i="1"/>
  <c r="S341" i="1" s="1"/>
  <c r="N339" i="1"/>
  <c r="S339" i="1" s="1"/>
  <c r="N337" i="1"/>
  <c r="S337" i="1" s="1"/>
  <c r="N335" i="1"/>
  <c r="S335" i="1" s="1"/>
  <c r="N333" i="1"/>
  <c r="S333" i="1" s="1"/>
  <c r="N331" i="1"/>
  <c r="S331" i="1" s="1"/>
  <c r="N329" i="1"/>
  <c r="S329" i="1" s="1"/>
  <c r="N327" i="1"/>
  <c r="S327" i="1" s="1"/>
  <c r="N325" i="1"/>
  <c r="S325" i="1" s="1"/>
  <c r="N323" i="1"/>
  <c r="S323" i="1" s="1"/>
  <c r="N321" i="1"/>
  <c r="S321" i="1" s="1"/>
  <c r="N319" i="1"/>
  <c r="S319" i="1" s="1"/>
  <c r="O310" i="1"/>
  <c r="N310" i="1"/>
  <c r="O308" i="1"/>
  <c r="N308" i="1"/>
  <c r="O306" i="1"/>
  <c r="N306" i="1"/>
  <c r="O304" i="1"/>
  <c r="N304" i="1"/>
  <c r="O302" i="1"/>
  <c r="N302" i="1"/>
  <c r="O300" i="1"/>
  <c r="N300" i="1"/>
  <c r="O298" i="1"/>
  <c r="N298" i="1"/>
  <c r="O296" i="1"/>
  <c r="N296" i="1"/>
  <c r="O294" i="1"/>
  <c r="N294" i="1"/>
  <c r="O292" i="1"/>
  <c r="N292" i="1"/>
  <c r="P292" i="1" s="1"/>
  <c r="R292" i="1" s="1"/>
  <c r="T292" i="1" s="1"/>
  <c r="O290" i="1"/>
  <c r="N290" i="1"/>
  <c r="O288" i="1"/>
  <c r="N288" i="1"/>
  <c r="P288" i="1" s="1"/>
  <c r="R288" i="1" s="1"/>
  <c r="T288" i="1" s="1"/>
  <c r="O286" i="1"/>
  <c r="N286" i="1"/>
  <c r="O284" i="1"/>
  <c r="N284" i="1"/>
  <c r="O282" i="1"/>
  <c r="N282" i="1"/>
  <c r="O280" i="1"/>
  <c r="N280" i="1"/>
  <c r="O278" i="1"/>
  <c r="N278" i="1"/>
  <c r="O276" i="1"/>
  <c r="N276" i="1"/>
  <c r="P276" i="1" s="1"/>
  <c r="R276" i="1" s="1"/>
  <c r="T276" i="1" s="1"/>
  <c r="O274" i="1"/>
  <c r="N274" i="1"/>
  <c r="O272" i="1"/>
  <c r="N272" i="1"/>
  <c r="O270" i="1"/>
  <c r="N270" i="1"/>
  <c r="O268" i="1"/>
  <c r="N268" i="1"/>
  <c r="O260" i="1"/>
  <c r="N260" i="1"/>
  <c r="O258" i="1"/>
  <c r="N258" i="1"/>
  <c r="P258" i="1" s="1"/>
  <c r="R258" i="1" s="1"/>
  <c r="T258" i="1" s="1"/>
  <c r="O256" i="1"/>
  <c r="N256" i="1"/>
  <c r="P256" i="1" s="1"/>
  <c r="R256" i="1" s="1"/>
  <c r="T256" i="1" s="1"/>
  <c r="O254" i="1"/>
  <c r="N254" i="1"/>
  <c r="O252" i="1"/>
  <c r="N252" i="1"/>
  <c r="O250" i="1"/>
  <c r="N250" i="1"/>
  <c r="O248" i="1"/>
  <c r="N248" i="1"/>
  <c r="O246" i="1"/>
  <c r="N246" i="1"/>
  <c r="P246" i="1" s="1"/>
  <c r="R246" i="1" s="1"/>
  <c r="T246" i="1" s="1"/>
  <c r="O244" i="1"/>
  <c r="N244" i="1"/>
  <c r="P244" i="1" s="1"/>
  <c r="R244" i="1" s="1"/>
  <c r="T244" i="1" s="1"/>
  <c r="O242" i="1"/>
  <c r="N242" i="1"/>
  <c r="O240" i="1"/>
  <c r="N240" i="1"/>
  <c r="O238" i="1"/>
  <c r="N238" i="1"/>
  <c r="O236" i="1"/>
  <c r="N236" i="1"/>
  <c r="O234" i="1"/>
  <c r="N234" i="1"/>
  <c r="P234" i="1" s="1"/>
  <c r="R234" i="1" s="1"/>
  <c r="T234" i="1" s="1"/>
  <c r="O232" i="1"/>
  <c r="N232" i="1"/>
  <c r="P232" i="1" s="1"/>
  <c r="R232" i="1" s="1"/>
  <c r="T232" i="1" s="1"/>
  <c r="O230" i="1"/>
  <c r="N230" i="1"/>
  <c r="O228" i="1"/>
  <c r="N228" i="1"/>
  <c r="O226" i="1"/>
  <c r="N226" i="1"/>
  <c r="O224" i="1"/>
  <c r="N224" i="1"/>
  <c r="O222" i="1"/>
  <c r="N222" i="1"/>
  <c r="P222" i="1" s="1"/>
  <c r="R222" i="1" s="1"/>
  <c r="T222" i="1" s="1"/>
  <c r="O220" i="1"/>
  <c r="N220" i="1"/>
  <c r="P220" i="1" s="1"/>
  <c r="R220" i="1" s="1"/>
  <c r="T220" i="1" s="1"/>
  <c r="O218" i="1"/>
  <c r="N218" i="1"/>
  <c r="O216" i="1"/>
  <c r="N216" i="1"/>
  <c r="O214" i="1"/>
  <c r="N214" i="1"/>
  <c r="P214" i="1" s="1"/>
  <c r="R214" i="1" s="1"/>
  <c r="T214" i="1" s="1"/>
  <c r="O212" i="1"/>
  <c r="N212" i="1"/>
  <c r="O210" i="1"/>
  <c r="N210" i="1"/>
  <c r="P210" i="1" s="1"/>
  <c r="R210" i="1" s="1"/>
  <c r="T210" i="1" s="1"/>
  <c r="O208" i="1"/>
  <c r="N208" i="1"/>
  <c r="P208" i="1" s="1"/>
  <c r="R208" i="1" s="1"/>
  <c r="T208" i="1" s="1"/>
  <c r="O206" i="1"/>
  <c r="N206" i="1"/>
  <c r="O204" i="1"/>
  <c r="N204" i="1"/>
  <c r="O202" i="1"/>
  <c r="N202" i="1"/>
  <c r="O194" i="1"/>
  <c r="N194" i="1"/>
  <c r="O192" i="1"/>
  <c r="N192" i="1"/>
  <c r="O190" i="1"/>
  <c r="N190" i="1"/>
  <c r="P190" i="1" s="1"/>
  <c r="R190" i="1" s="1"/>
  <c r="T190" i="1" s="1"/>
  <c r="O188" i="1"/>
  <c r="N188" i="1"/>
  <c r="O186" i="1"/>
  <c r="N186" i="1"/>
  <c r="O184" i="1"/>
  <c r="N184" i="1"/>
  <c r="O182" i="1"/>
  <c r="N182" i="1"/>
  <c r="O180" i="1"/>
  <c r="N180" i="1"/>
  <c r="O172" i="1"/>
  <c r="N172" i="1"/>
  <c r="O170" i="1"/>
  <c r="N170" i="1"/>
  <c r="O168" i="1"/>
  <c r="N168" i="1"/>
  <c r="O166" i="1"/>
  <c r="N166" i="1"/>
  <c r="O164" i="1"/>
  <c r="N164" i="1"/>
  <c r="O162" i="1"/>
  <c r="N162" i="1"/>
  <c r="P162" i="1" s="1"/>
  <c r="R162" i="1" s="1"/>
  <c r="T162" i="1" s="1"/>
  <c r="O160" i="1"/>
  <c r="N160" i="1"/>
  <c r="P160" i="1" s="1"/>
  <c r="R160" i="1" s="1"/>
  <c r="T160" i="1" s="1"/>
  <c r="O158" i="1"/>
  <c r="N158" i="1"/>
  <c r="P158" i="1" s="1"/>
  <c r="R158" i="1" s="1"/>
  <c r="T158" i="1" s="1"/>
  <c r="O156" i="1"/>
  <c r="N156" i="1"/>
  <c r="O154" i="1"/>
  <c r="N154" i="1"/>
  <c r="O152" i="1"/>
  <c r="N152" i="1"/>
  <c r="O150" i="1"/>
  <c r="N150" i="1"/>
  <c r="P150" i="1" s="1"/>
  <c r="R150" i="1" s="1"/>
  <c r="T150" i="1" s="1"/>
  <c r="O148" i="1"/>
  <c r="N148" i="1"/>
  <c r="O146" i="1"/>
  <c r="N146" i="1"/>
  <c r="P146" i="1" s="1"/>
  <c r="R146" i="1" s="1"/>
  <c r="T146" i="1" s="1"/>
  <c r="O144" i="1"/>
  <c r="N144" i="1"/>
  <c r="O142" i="1"/>
  <c r="N142" i="1"/>
  <c r="O140" i="1"/>
  <c r="N140" i="1"/>
  <c r="O138" i="1"/>
  <c r="N138" i="1"/>
  <c r="P138" i="1" s="1"/>
  <c r="R138" i="1" s="1"/>
  <c r="T138" i="1" s="1"/>
  <c r="O136" i="1"/>
  <c r="N136" i="1"/>
  <c r="O134" i="1"/>
  <c r="N134" i="1"/>
  <c r="P134" i="1" s="1"/>
  <c r="R134" i="1" s="1"/>
  <c r="T134" i="1" s="1"/>
  <c r="O132" i="1"/>
  <c r="N132" i="1"/>
  <c r="O130" i="1"/>
  <c r="N130" i="1"/>
  <c r="O128" i="1"/>
  <c r="N128" i="1"/>
  <c r="O126" i="1"/>
  <c r="N126" i="1"/>
  <c r="P126" i="1" s="1"/>
  <c r="R126" i="1" s="1"/>
  <c r="T126" i="1" s="1"/>
  <c r="O124" i="1"/>
  <c r="N124" i="1"/>
  <c r="O122" i="1"/>
  <c r="N122" i="1"/>
  <c r="O120" i="1"/>
  <c r="N120" i="1"/>
  <c r="O112" i="1"/>
  <c r="N112" i="1"/>
  <c r="O110" i="1"/>
  <c r="N110" i="1"/>
  <c r="O108" i="1"/>
  <c r="N108" i="1"/>
  <c r="P108" i="1" s="1"/>
  <c r="R108" i="1" s="1"/>
  <c r="T108" i="1" s="1"/>
  <c r="O106" i="1"/>
  <c r="N106" i="1"/>
  <c r="O104" i="1"/>
  <c r="N104" i="1"/>
  <c r="O102" i="1"/>
  <c r="N102" i="1"/>
  <c r="O100" i="1"/>
  <c r="N100" i="1"/>
  <c r="O98" i="1"/>
  <c r="N98" i="1"/>
  <c r="O96" i="1"/>
  <c r="N96" i="1"/>
  <c r="P96" i="1" s="1"/>
  <c r="R96" i="1" s="1"/>
  <c r="T96" i="1" s="1"/>
  <c r="O94" i="1"/>
  <c r="N94" i="1"/>
  <c r="O92" i="1"/>
  <c r="N92" i="1"/>
  <c r="O90" i="1"/>
  <c r="N90" i="1"/>
  <c r="O88" i="1"/>
  <c r="N88" i="1"/>
  <c r="O86" i="1"/>
  <c r="N86" i="1"/>
  <c r="O84" i="1"/>
  <c r="N84" i="1"/>
  <c r="P84" i="1" s="1"/>
  <c r="R84" i="1" s="1"/>
  <c r="T84" i="1" s="1"/>
  <c r="O82" i="1"/>
  <c r="N82" i="1"/>
  <c r="O80" i="1"/>
  <c r="N80" i="1"/>
  <c r="O78" i="1"/>
  <c r="N78" i="1"/>
  <c r="O76" i="1"/>
  <c r="N76" i="1"/>
  <c r="O74" i="1"/>
  <c r="N74" i="1"/>
  <c r="O72" i="1"/>
  <c r="N72" i="1"/>
  <c r="O70" i="1"/>
  <c r="N70" i="1"/>
  <c r="O68" i="1"/>
  <c r="N68" i="1"/>
  <c r="O66" i="1"/>
  <c r="N66" i="1"/>
  <c r="O64" i="1"/>
  <c r="N64" i="1"/>
  <c r="O62" i="1"/>
  <c r="N62" i="1"/>
  <c r="O60" i="1"/>
  <c r="N60" i="1"/>
  <c r="P60" i="1" s="1"/>
  <c r="R60" i="1" s="1"/>
  <c r="T60" i="1" s="1"/>
  <c r="O58" i="1"/>
  <c r="N58" i="1"/>
  <c r="O56" i="1"/>
  <c r="N56" i="1"/>
  <c r="O54" i="1"/>
  <c r="N54" i="1"/>
  <c r="O52" i="1"/>
  <c r="N52" i="1"/>
  <c r="O50" i="1"/>
  <c r="N50" i="1"/>
  <c r="O48" i="1"/>
  <c r="N48" i="1"/>
  <c r="O46" i="1"/>
  <c r="N46" i="1"/>
  <c r="O44" i="1"/>
  <c r="N44" i="1"/>
  <c r="P44" i="1" s="1"/>
  <c r="R44" i="1" s="1"/>
  <c r="T44" i="1" s="1"/>
  <c r="O42" i="1"/>
  <c r="N42" i="1"/>
  <c r="O40" i="1"/>
  <c r="N40" i="1"/>
  <c r="O38" i="1"/>
  <c r="N38" i="1"/>
  <c r="O36" i="1"/>
  <c r="N36" i="1"/>
  <c r="P36" i="1" s="1"/>
  <c r="R36" i="1" s="1"/>
  <c r="T36" i="1" s="1"/>
  <c r="O34" i="1"/>
  <c r="N34" i="1"/>
  <c r="O26" i="1"/>
  <c r="N26" i="1"/>
  <c r="P26" i="1" s="1"/>
  <c r="R26" i="1" s="1"/>
  <c r="T26" i="1" s="1"/>
  <c r="O24" i="1"/>
  <c r="N24" i="1"/>
  <c r="O22" i="1"/>
  <c r="N22" i="1"/>
  <c r="O20" i="1"/>
  <c r="N20" i="1"/>
  <c r="O18" i="1"/>
  <c r="N18" i="1"/>
  <c r="O16" i="1"/>
  <c r="N16" i="1"/>
  <c r="O14" i="1"/>
  <c r="N14" i="1"/>
  <c r="O12" i="1"/>
  <c r="N12" i="1"/>
  <c r="O10" i="1"/>
  <c r="N10" i="1"/>
  <c r="O8" i="1"/>
  <c r="N8" i="1"/>
  <c r="P274" i="1" l="1"/>
  <c r="R274" i="1" s="1"/>
  <c r="T274" i="1" s="1"/>
  <c r="P24" i="1"/>
  <c r="R24" i="1" s="1"/>
  <c r="T24" i="1" s="1"/>
  <c r="P286" i="1"/>
  <c r="R286" i="1" s="1"/>
  <c r="T286" i="1" s="1"/>
  <c r="P170" i="1"/>
  <c r="R170" i="1" s="1"/>
  <c r="T170" i="1" s="1"/>
  <c r="P42" i="1"/>
  <c r="R42" i="1" s="1"/>
  <c r="T42" i="1" s="1"/>
  <c r="P54" i="1"/>
  <c r="R54" i="1" s="1"/>
  <c r="T54" i="1" s="1"/>
  <c r="P66" i="1"/>
  <c r="R66" i="1" s="1"/>
  <c r="T66" i="1" s="1"/>
  <c r="P78" i="1"/>
  <c r="R78" i="1" s="1"/>
  <c r="T78" i="1" s="1"/>
  <c r="P90" i="1"/>
  <c r="R90" i="1" s="1"/>
  <c r="T90" i="1" s="1"/>
  <c r="P102" i="1"/>
  <c r="R102" i="1" s="1"/>
  <c r="T102" i="1" s="1"/>
  <c r="P120" i="1"/>
  <c r="R120" i="1" s="1"/>
  <c r="T120" i="1" s="1"/>
  <c r="P132" i="1"/>
  <c r="R132" i="1" s="1"/>
  <c r="T132" i="1" s="1"/>
  <c r="P168" i="1"/>
  <c r="R168" i="1" s="1"/>
  <c r="T168" i="1" s="1"/>
  <c r="P186" i="1"/>
  <c r="R186" i="1" s="1"/>
  <c r="T186" i="1" s="1"/>
  <c r="P12" i="1"/>
  <c r="R12" i="1" s="1"/>
  <c r="T12" i="1" s="1"/>
  <c r="P142" i="1"/>
  <c r="R142" i="1" s="1"/>
  <c r="T142" i="1" s="1"/>
  <c r="P166" i="1"/>
  <c r="R166" i="1" s="1"/>
  <c r="T166" i="1" s="1"/>
  <c r="P240" i="1"/>
  <c r="R240" i="1" s="1"/>
  <c r="T240" i="1" s="1"/>
  <c r="P242" i="1"/>
  <c r="R242" i="1" s="1"/>
  <c r="T242" i="1" s="1"/>
  <c r="P272" i="1"/>
  <c r="R272" i="1" s="1"/>
  <c r="T272" i="1" s="1"/>
  <c r="P296" i="1"/>
  <c r="R296" i="1" s="1"/>
  <c r="T296" i="1" s="1"/>
  <c r="P308" i="1"/>
  <c r="R308" i="1" s="1"/>
  <c r="T308" i="1" s="1"/>
  <c r="P38" i="1"/>
  <c r="R38" i="1" s="1"/>
  <c r="T38" i="1" s="1"/>
  <c r="P62" i="1"/>
  <c r="R62" i="1" s="1"/>
  <c r="T62" i="1" s="1"/>
  <c r="P86" i="1"/>
  <c r="R86" i="1" s="1"/>
  <c r="T86" i="1" s="1"/>
  <c r="P110" i="1"/>
  <c r="R110" i="1" s="1"/>
  <c r="T110" i="1" s="1"/>
  <c r="P224" i="1"/>
  <c r="R224" i="1" s="1"/>
  <c r="T224" i="1" s="1"/>
  <c r="P248" i="1"/>
  <c r="R248" i="1" s="1"/>
  <c r="T248" i="1" s="1"/>
  <c r="P278" i="1"/>
  <c r="R278" i="1" s="1"/>
  <c r="T278" i="1" s="1"/>
  <c r="P188" i="1"/>
  <c r="R188" i="1" s="1"/>
  <c r="T188" i="1" s="1"/>
  <c r="P206" i="1"/>
  <c r="R206" i="1" s="1"/>
  <c r="T206" i="1" s="1"/>
  <c r="P294" i="1"/>
  <c r="R294" i="1" s="1"/>
  <c r="T294" i="1" s="1"/>
  <c r="P100" i="1"/>
  <c r="R100" i="1" s="1"/>
  <c r="T100" i="1" s="1"/>
  <c r="P8" i="1"/>
  <c r="R8" i="1" s="1"/>
  <c r="T8" i="1" s="1"/>
  <c r="P180" i="1"/>
  <c r="R180" i="1" s="1"/>
  <c r="T180" i="1" s="1"/>
  <c r="P192" i="1"/>
  <c r="R192" i="1" s="1"/>
  <c r="T192" i="1" s="1"/>
  <c r="P128" i="1"/>
  <c r="R128" i="1" s="1"/>
  <c r="T128" i="1" s="1"/>
  <c r="P140" i="1"/>
  <c r="R140" i="1" s="1"/>
  <c r="T140" i="1" s="1"/>
  <c r="P164" i="1"/>
  <c r="R164" i="1" s="1"/>
  <c r="T164" i="1" s="1"/>
  <c r="P182" i="1"/>
  <c r="R182" i="1" s="1"/>
  <c r="T182" i="1" s="1"/>
  <c r="P194" i="1"/>
  <c r="R194" i="1" s="1"/>
  <c r="T194" i="1" s="1"/>
  <c r="P298" i="1"/>
  <c r="R298" i="1" s="1"/>
  <c r="T298" i="1" s="1"/>
  <c r="P310" i="1"/>
  <c r="R310" i="1" s="1"/>
  <c r="T310" i="1" s="1"/>
  <c r="P40" i="1"/>
  <c r="R40" i="1" s="1"/>
  <c r="T40" i="1" s="1"/>
  <c r="P52" i="1"/>
  <c r="R52" i="1" s="1"/>
  <c r="T52" i="1" s="1"/>
  <c r="P76" i="1"/>
  <c r="R76" i="1" s="1"/>
  <c r="T76" i="1" s="1"/>
  <c r="P112" i="1"/>
  <c r="R112" i="1" s="1"/>
  <c r="T112" i="1" s="1"/>
  <c r="P130" i="1"/>
  <c r="R130" i="1" s="1"/>
  <c r="T130" i="1" s="1"/>
  <c r="P154" i="1"/>
  <c r="R154" i="1" s="1"/>
  <c r="T154" i="1" s="1"/>
  <c r="P300" i="1"/>
  <c r="R300" i="1" s="1"/>
  <c r="T300" i="1" s="1"/>
  <c r="P56" i="1"/>
  <c r="R56" i="1" s="1"/>
  <c r="T56" i="1" s="1"/>
  <c r="P68" i="1"/>
  <c r="R68" i="1" s="1"/>
  <c r="T68" i="1" s="1"/>
  <c r="P92" i="1"/>
  <c r="R92" i="1" s="1"/>
  <c r="T92" i="1" s="1"/>
  <c r="P104" i="1"/>
  <c r="R104" i="1" s="1"/>
  <c r="T104" i="1" s="1"/>
  <c r="P122" i="1"/>
  <c r="R122" i="1" s="1"/>
  <c r="T122" i="1" s="1"/>
  <c r="P156" i="1"/>
  <c r="R156" i="1" s="1"/>
  <c r="T156" i="1" s="1"/>
  <c r="P216" i="1"/>
  <c r="R216" i="1" s="1"/>
  <c r="T216" i="1" s="1"/>
  <c r="P280" i="1"/>
  <c r="R280" i="1" s="1"/>
  <c r="T280" i="1" s="1"/>
  <c r="P16" i="1"/>
  <c r="R16" i="1" s="1"/>
  <c r="T16" i="1" s="1"/>
  <c r="P34" i="1"/>
  <c r="R34" i="1" s="1"/>
  <c r="T34" i="1" s="1"/>
  <c r="P58" i="1"/>
  <c r="R58" i="1" s="1"/>
  <c r="T58" i="1" s="1"/>
  <c r="P70" i="1"/>
  <c r="R70" i="1" s="1"/>
  <c r="T70" i="1" s="1"/>
  <c r="P82" i="1"/>
  <c r="R82" i="1" s="1"/>
  <c r="T82" i="1" s="1"/>
  <c r="P124" i="1"/>
  <c r="R124" i="1" s="1"/>
  <c r="T124" i="1" s="1"/>
  <c r="P270" i="1"/>
  <c r="R270" i="1" s="1"/>
  <c r="T270" i="1" s="1"/>
  <c r="P282" i="1"/>
  <c r="R282" i="1" s="1"/>
  <c r="T282" i="1" s="1"/>
  <c r="P304" i="1"/>
  <c r="R304" i="1" s="1"/>
  <c r="T304" i="1" s="1"/>
  <c r="P14" i="1"/>
  <c r="R14" i="1" s="1"/>
  <c r="T14" i="1" s="1"/>
  <c r="P74" i="1"/>
  <c r="R74" i="1" s="1"/>
  <c r="T74" i="1" s="1"/>
  <c r="P106" i="1"/>
  <c r="R106" i="1" s="1"/>
  <c r="T106" i="1" s="1"/>
  <c r="P202" i="1"/>
  <c r="R202" i="1" s="1"/>
  <c r="T202" i="1" s="1"/>
  <c r="P236" i="1"/>
  <c r="R236" i="1" s="1"/>
  <c r="T236" i="1" s="1"/>
  <c r="P64" i="1"/>
  <c r="R64" i="1" s="1"/>
  <c r="T64" i="1" s="1"/>
  <c r="P98" i="1"/>
  <c r="R98" i="1" s="1"/>
  <c r="T98" i="1" s="1"/>
  <c r="P136" i="1"/>
  <c r="R136" i="1" s="1"/>
  <c r="T136" i="1" s="1"/>
  <c r="P148" i="1"/>
  <c r="R148" i="1" s="1"/>
  <c r="T148" i="1" s="1"/>
  <c r="P204" i="1"/>
  <c r="R204" i="1" s="1"/>
  <c r="T204" i="1" s="1"/>
  <c r="P226" i="1"/>
  <c r="R226" i="1" s="1"/>
  <c r="T226" i="1" s="1"/>
  <c r="P238" i="1"/>
  <c r="R238" i="1" s="1"/>
  <c r="T238" i="1" s="1"/>
  <c r="P260" i="1"/>
  <c r="R260" i="1" s="1"/>
  <c r="T260" i="1" s="1"/>
  <c r="P18" i="1"/>
  <c r="R18" i="1" s="1"/>
  <c r="T18" i="1" s="1"/>
  <c r="P88" i="1"/>
  <c r="R88" i="1" s="1"/>
  <c r="T88" i="1" s="1"/>
  <c r="P172" i="1"/>
  <c r="R172" i="1" s="1"/>
  <c r="T172" i="1" s="1"/>
  <c r="P228" i="1"/>
  <c r="R228" i="1" s="1"/>
  <c r="T228" i="1" s="1"/>
  <c r="P250" i="1"/>
  <c r="R250" i="1" s="1"/>
  <c r="T250" i="1" s="1"/>
  <c r="P268" i="1"/>
  <c r="R268" i="1" s="1"/>
  <c r="T268" i="1" s="1"/>
  <c r="P290" i="1"/>
  <c r="R290" i="1" s="1"/>
  <c r="T290" i="1" s="1"/>
  <c r="P218" i="1"/>
  <c r="R218" i="1" s="1"/>
  <c r="T218" i="1" s="1"/>
  <c r="P230" i="1"/>
  <c r="R230" i="1" s="1"/>
  <c r="T230" i="1" s="1"/>
  <c r="P252" i="1"/>
  <c r="R252" i="1" s="1"/>
  <c r="T252" i="1" s="1"/>
  <c r="P302" i="1"/>
  <c r="R302" i="1" s="1"/>
  <c r="T302" i="1" s="1"/>
  <c r="P20" i="1"/>
  <c r="R20" i="1" s="1"/>
  <c r="T20" i="1" s="1"/>
  <c r="P46" i="1"/>
  <c r="R46" i="1" s="1"/>
  <c r="T46" i="1" s="1"/>
  <c r="P152" i="1"/>
  <c r="R152" i="1" s="1"/>
  <c r="T152" i="1" s="1"/>
  <c r="P80" i="1"/>
  <c r="R80" i="1" s="1"/>
  <c r="T80" i="1" s="1"/>
  <c r="P254" i="1"/>
  <c r="R254" i="1" s="1"/>
  <c r="T254" i="1" s="1"/>
  <c r="P10" i="1"/>
  <c r="R10" i="1" s="1"/>
  <c r="T10" i="1" s="1"/>
  <c r="P22" i="1"/>
  <c r="R22" i="1" s="1"/>
  <c r="T22" i="1" s="1"/>
  <c r="P48" i="1"/>
  <c r="R48" i="1" s="1"/>
  <c r="T48" i="1" s="1"/>
  <c r="P144" i="1"/>
  <c r="R144" i="1" s="1"/>
  <c r="T144" i="1" s="1"/>
  <c r="P284" i="1"/>
  <c r="R284" i="1" s="1"/>
  <c r="T284" i="1" s="1"/>
  <c r="P306" i="1"/>
  <c r="R306" i="1" s="1"/>
  <c r="T306" i="1" s="1"/>
  <c r="P50" i="1"/>
  <c r="R50" i="1" s="1"/>
  <c r="T50" i="1" s="1"/>
  <c r="P72" i="1"/>
  <c r="R72" i="1" s="1"/>
  <c r="T72" i="1" s="1"/>
  <c r="P94" i="1"/>
  <c r="R94" i="1" s="1"/>
  <c r="T94" i="1" s="1"/>
  <c r="P184" i="1"/>
  <c r="R184" i="1" s="1"/>
  <c r="T184" i="1" s="1"/>
  <c r="P212" i="1"/>
  <c r="R212" i="1" s="1"/>
  <c r="T212" i="1" s="1"/>
</calcChain>
</file>

<file path=xl/sharedStrings.xml><?xml version="1.0" encoding="utf-8"?>
<sst xmlns="http://schemas.openxmlformats.org/spreadsheetml/2006/main" count="507" uniqueCount="40">
  <si>
    <t>Рейтинг  хозяйств по номинациям конкурса</t>
  </si>
  <si>
    <t>1 номинация - Лучший силос из однолетних и многолетних бобовых трав</t>
  </si>
  <si>
    <t>№</t>
  </si>
  <si>
    <t>Название организации</t>
  </si>
  <si>
    <t xml:space="preserve">Основные показатели </t>
  </si>
  <si>
    <t xml:space="preserve">Второстепенные показатели </t>
  </si>
  <si>
    <t>сумма баллов</t>
  </si>
  <si>
    <t>тонаж</t>
  </si>
  <si>
    <t>итог</t>
  </si>
  <si>
    <t>коэффициент по тонажу</t>
  </si>
  <si>
    <t>общий итог</t>
  </si>
  <si>
    <t>Сухое вещество, г</t>
  </si>
  <si>
    <t>Сырой протеин, г</t>
  </si>
  <si>
    <t>масляная кислота, %</t>
  </si>
  <si>
    <t>Зола, г</t>
  </si>
  <si>
    <t>Сырая клетчатка, г</t>
  </si>
  <si>
    <t>доля молочной кислоты, %</t>
  </si>
  <si>
    <t>рН</t>
  </si>
  <si>
    <t>основных</t>
  </si>
  <si>
    <t>второстепенных</t>
  </si>
  <si>
    <t>в нат. корме</t>
  </si>
  <si>
    <t>в АСВ</t>
  </si>
  <si>
    <t>ср.зн.</t>
  </si>
  <si>
    <t>баллы</t>
  </si>
  <si>
    <t>2 номинация - Лучший силос из бобово-злаковой смеси</t>
  </si>
  <si>
    <t>место</t>
  </si>
  <si>
    <t>основ-ных</t>
  </si>
  <si>
    <t>второ-степен-ных</t>
  </si>
  <si>
    <t>3 номинация - Лучший силос из однолетних и многолетних злаковых трав</t>
  </si>
  <si>
    <t>4 номинация - Лучший силос из кукурузы</t>
  </si>
  <si>
    <t>5 номинация - Лучший силаж из многолетних бобовых и многолетних бобово-злаковых трав</t>
  </si>
  <si>
    <t>6 номинация - Лучший силаж из многолетних злаковых трав</t>
  </si>
  <si>
    <t>7 номинация - Лучшее сено</t>
  </si>
  <si>
    <t>Обменная энергия</t>
  </si>
  <si>
    <t>КДК</t>
  </si>
  <si>
    <t>НДК</t>
  </si>
  <si>
    <t>8 номинация - Лучший сенаж</t>
  </si>
  <si>
    <t>I место</t>
  </si>
  <si>
    <t>II место</t>
  </si>
  <si>
    <t>III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</si>
</sst>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" xfId="0" applyFont="1" applyFill="1" applyBorder="1"/>
    <xf numFmtId="0" fontId="2" fillId="0" borderId="0" xfId="0" applyFo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distributed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5" fillId="2" borderId="1" xfId="0" applyFont="1" applyFill="1" applyBorder="1"/>
    <xf numFmtId="2" fontId="5" fillId="2" borderId="1" xfId="0" applyNumberFormat="1" applyFont="1" applyFill="1" applyBorder="1"/>
    <xf numFmtId="2" fontId="6" fillId="2" borderId="1" xfId="0" applyNumberFormat="1" applyFont="1" applyFill="1" applyBorder="1"/>
    <xf numFmtId="2" fontId="7" fillId="2" borderId="1" xfId="0" applyNumberFormat="1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/>
    <xf numFmtId="2" fontId="5" fillId="0" borderId="1" xfId="0" applyNumberFormat="1" applyFont="1" applyBorder="1"/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7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/>
    <xf numFmtId="2" fontId="5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/>
    <xf numFmtId="2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/>
    <xf numFmtId="0" fontId="7" fillId="2" borderId="0" xfId="0" applyFont="1" applyFill="1"/>
    <xf numFmtId="0" fontId="1" fillId="0" borderId="1" xfId="0" applyFont="1" applyBorder="1" applyAlignment="1">
      <alignment horizontal="center"/>
    </xf>
    <xf numFmtId="2" fontId="8" fillId="2" borderId="1" xfId="0" applyNumberFormat="1" applyFont="1" applyFill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/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3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2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distributed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distributed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/>
    <xf numFmtId="2" fontId="6" fillId="0" borderId="1" xfId="0" applyNumberFormat="1" applyFont="1" applyFill="1" applyBorder="1"/>
    <xf numFmtId="2" fontId="7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1B687-CAFD-4A6F-847D-D768D269A8B9}">
  <dimension ref="A1:T400"/>
  <sheetViews>
    <sheetView tabSelected="1" zoomScaleNormal="100" workbookViewId="0">
      <selection activeCell="X291" sqref="X291"/>
    </sheetView>
  </sheetViews>
  <sheetFormatPr defaultColWidth="9.140625" defaultRowHeight="12.75" x14ac:dyDescent="0.2"/>
  <cols>
    <col min="1" max="1" width="3.42578125" style="4" customWidth="1"/>
    <col min="2" max="2" width="15.140625" style="67" customWidth="1"/>
    <col min="3" max="3" width="6.140625" style="4" customWidth="1"/>
    <col min="4" max="4" width="6.42578125" style="4" customWidth="1"/>
    <col min="5" max="5" width="6" style="111" customWidth="1"/>
    <col min="6" max="6" width="6.140625" style="111" customWidth="1"/>
    <col min="7" max="7" width="4.7109375" style="4" customWidth="1"/>
    <col min="8" max="8" width="5.7109375" style="4" customWidth="1"/>
    <col min="9" max="9" width="5.42578125" style="4" customWidth="1"/>
    <col min="10" max="10" width="5.85546875" style="4" customWidth="1"/>
    <col min="11" max="11" width="5.7109375" style="4" customWidth="1"/>
    <col min="12" max="12" width="6.42578125" style="4" customWidth="1"/>
    <col min="13" max="13" width="5.5703125" style="4" customWidth="1"/>
    <col min="14" max="15" width="4.85546875" style="4" customWidth="1"/>
    <col min="16" max="16" width="5.5703125" style="4" customWidth="1"/>
    <col min="17" max="17" width="5.85546875" style="4" customWidth="1"/>
    <col min="18" max="18" width="4.5703125" style="4" customWidth="1"/>
    <col min="19" max="19" width="4.7109375" style="4" customWidth="1"/>
    <col min="20" max="20" width="5.7109375" style="4" customWidth="1"/>
    <col min="21" max="16384" width="9.140625" style="4"/>
  </cols>
  <sheetData>
    <row r="1" spans="1:2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3"/>
      <c r="R1" s="3"/>
      <c r="S1" s="3"/>
      <c r="T1" s="3"/>
    </row>
    <row r="2" spans="1:20" x14ac:dyDescent="0.2">
      <c r="A2" s="3"/>
      <c r="B2" s="5"/>
      <c r="C2" s="3"/>
      <c r="D2" s="3"/>
      <c r="E2" s="101"/>
      <c r="F2" s="101"/>
      <c r="G2" s="3"/>
      <c r="H2" s="3"/>
      <c r="I2" s="3"/>
      <c r="J2" s="3"/>
      <c r="K2" s="3"/>
      <c r="L2" s="3"/>
      <c r="M2" s="3"/>
      <c r="N2" s="2"/>
      <c r="O2" s="3"/>
      <c r="P2" s="3"/>
      <c r="Q2" s="3"/>
      <c r="R2" s="3"/>
      <c r="S2" s="3"/>
      <c r="T2" s="3"/>
    </row>
    <row r="3" spans="1:20" ht="15.7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  <c r="S3" s="3"/>
      <c r="T3" s="3"/>
    </row>
    <row r="4" spans="1:20" x14ac:dyDescent="0.2">
      <c r="A4" s="8" t="s">
        <v>2</v>
      </c>
      <c r="B4" s="9" t="s">
        <v>3</v>
      </c>
      <c r="C4" s="9"/>
      <c r="D4" s="10" t="s">
        <v>4</v>
      </c>
      <c r="E4" s="10"/>
      <c r="F4" s="10"/>
      <c r="G4" s="10"/>
      <c r="H4" s="10" t="s">
        <v>5</v>
      </c>
      <c r="I4" s="10"/>
      <c r="J4" s="10"/>
      <c r="K4" s="10"/>
      <c r="L4" s="10"/>
      <c r="M4" s="10"/>
      <c r="N4" s="11" t="s">
        <v>6</v>
      </c>
      <c r="O4" s="11"/>
      <c r="P4" s="11"/>
      <c r="Q4" s="10" t="s">
        <v>7</v>
      </c>
      <c r="R4" s="12" t="s">
        <v>8</v>
      </c>
      <c r="S4" s="13" t="s">
        <v>9</v>
      </c>
      <c r="T4" s="12" t="s">
        <v>10</v>
      </c>
    </row>
    <row r="5" spans="1:20" ht="38.25" x14ac:dyDescent="0.2">
      <c r="A5" s="8"/>
      <c r="B5" s="9"/>
      <c r="C5" s="9"/>
      <c r="D5" s="14" t="s">
        <v>11</v>
      </c>
      <c r="E5" s="102" t="s">
        <v>12</v>
      </c>
      <c r="F5" s="102"/>
      <c r="G5" s="8" t="s">
        <v>13</v>
      </c>
      <c r="H5" s="9" t="s">
        <v>14</v>
      </c>
      <c r="I5" s="9"/>
      <c r="J5" s="8" t="s">
        <v>15</v>
      </c>
      <c r="K5" s="8"/>
      <c r="L5" s="8" t="s">
        <v>16</v>
      </c>
      <c r="M5" s="8" t="s">
        <v>17</v>
      </c>
      <c r="N5" s="15" t="s">
        <v>18</v>
      </c>
      <c r="O5" s="8" t="s">
        <v>19</v>
      </c>
      <c r="P5" s="10" t="s">
        <v>8</v>
      </c>
      <c r="Q5" s="16"/>
      <c r="R5" s="17"/>
      <c r="S5" s="18"/>
      <c r="T5" s="17"/>
    </row>
    <row r="6" spans="1:20" ht="38.25" x14ac:dyDescent="0.2">
      <c r="A6" s="8"/>
      <c r="B6" s="9"/>
      <c r="C6" s="9"/>
      <c r="D6" s="19" t="s">
        <v>20</v>
      </c>
      <c r="E6" s="103" t="s">
        <v>20</v>
      </c>
      <c r="F6" s="103" t="s">
        <v>21</v>
      </c>
      <c r="G6" s="8"/>
      <c r="H6" s="19" t="s">
        <v>20</v>
      </c>
      <c r="I6" s="19" t="s">
        <v>21</v>
      </c>
      <c r="J6" s="19" t="s">
        <v>20</v>
      </c>
      <c r="K6" s="19" t="s">
        <v>21</v>
      </c>
      <c r="L6" s="8"/>
      <c r="M6" s="8"/>
      <c r="N6" s="15"/>
      <c r="O6" s="8"/>
      <c r="P6" s="10"/>
      <c r="Q6" s="16"/>
      <c r="R6" s="17"/>
      <c r="S6" s="18"/>
      <c r="T6" s="17"/>
    </row>
    <row r="7" spans="1:20" ht="12.75" customHeight="1" x14ac:dyDescent="0.2">
      <c r="A7" s="20">
        <v>1</v>
      </c>
      <c r="B7" s="96" t="s">
        <v>37</v>
      </c>
      <c r="C7" s="21" t="s">
        <v>22</v>
      </c>
      <c r="D7" s="22">
        <v>274.20999999999998</v>
      </c>
      <c r="E7" s="104">
        <v>37.209495204442199</v>
      </c>
      <c r="F7" s="105">
        <v>15.09</v>
      </c>
      <c r="G7" s="22">
        <v>0.03</v>
      </c>
      <c r="H7" s="22">
        <v>15.171796351049251</v>
      </c>
      <c r="I7" s="23">
        <v>5.7274853969856503</v>
      </c>
      <c r="J7" s="22">
        <v>74.520592053075632</v>
      </c>
      <c r="K7" s="23">
        <v>28.182968919016361</v>
      </c>
      <c r="L7" s="22">
        <v>71.383139828369508</v>
      </c>
      <c r="M7" s="22">
        <v>4.4356919304824398</v>
      </c>
      <c r="N7" s="24"/>
      <c r="O7" s="24"/>
      <c r="P7" s="24"/>
      <c r="Q7" s="25">
        <v>13867</v>
      </c>
      <c r="R7" s="26"/>
      <c r="S7" s="3"/>
      <c r="T7" s="26"/>
    </row>
    <row r="8" spans="1:20" x14ac:dyDescent="0.2">
      <c r="A8" s="20"/>
      <c r="B8" s="96"/>
      <c r="C8" s="21" t="s">
        <v>23</v>
      </c>
      <c r="D8" s="24">
        <v>1</v>
      </c>
      <c r="E8" s="106"/>
      <c r="F8" s="106">
        <v>1</v>
      </c>
      <c r="G8" s="24">
        <v>1</v>
      </c>
      <c r="H8" s="24"/>
      <c r="I8" s="24">
        <v>1</v>
      </c>
      <c r="J8" s="24"/>
      <c r="K8" s="24">
        <v>0</v>
      </c>
      <c r="L8" s="24">
        <v>1</v>
      </c>
      <c r="M8" s="24">
        <v>0</v>
      </c>
      <c r="N8" s="24">
        <f>D8+F8+G8</f>
        <v>3</v>
      </c>
      <c r="O8" s="24">
        <f>I8+K8+L8+M8</f>
        <v>2</v>
      </c>
      <c r="P8" s="24">
        <f>N8+O8</f>
        <v>5</v>
      </c>
      <c r="Q8" s="27"/>
      <c r="R8" s="26">
        <f>P8</f>
        <v>5</v>
      </c>
      <c r="S8" s="3">
        <v>1</v>
      </c>
      <c r="T8" s="26">
        <f>R8*S8</f>
        <v>5</v>
      </c>
    </row>
    <row r="9" spans="1:20" x14ac:dyDescent="0.2">
      <c r="A9" s="20">
        <v>2</v>
      </c>
      <c r="B9" s="96" t="s">
        <v>38</v>
      </c>
      <c r="C9" s="21" t="s">
        <v>22</v>
      </c>
      <c r="D9" s="22">
        <v>221.6856718924972</v>
      </c>
      <c r="E9" s="104">
        <v>32.449193729003362</v>
      </c>
      <c r="F9" s="105">
        <v>15</v>
      </c>
      <c r="G9" s="22">
        <v>5.1128779395296753E-2</v>
      </c>
      <c r="H9" s="22">
        <v>14.862620380739083</v>
      </c>
      <c r="I9" s="23">
        <v>6.697586786114222</v>
      </c>
      <c r="J9" s="22">
        <v>61.919955207166851</v>
      </c>
      <c r="K9" s="23">
        <v>27.9040313549832</v>
      </c>
      <c r="L9" s="22">
        <v>78.496080627099658</v>
      </c>
      <c r="M9" s="22">
        <v>4.477637178051511</v>
      </c>
      <c r="N9" s="24"/>
      <c r="O9" s="24"/>
      <c r="P9" s="24"/>
      <c r="Q9" s="25">
        <v>1786</v>
      </c>
      <c r="R9" s="26"/>
      <c r="S9" s="3"/>
      <c r="T9" s="26"/>
    </row>
    <row r="10" spans="1:20" x14ac:dyDescent="0.2">
      <c r="A10" s="28"/>
      <c r="B10" s="96"/>
      <c r="C10" s="21" t="s">
        <v>23</v>
      </c>
      <c r="D10" s="24">
        <v>0</v>
      </c>
      <c r="E10" s="106"/>
      <c r="F10" s="106">
        <v>1</v>
      </c>
      <c r="G10" s="24">
        <v>1</v>
      </c>
      <c r="H10" s="24"/>
      <c r="I10" s="24">
        <v>1</v>
      </c>
      <c r="J10" s="24"/>
      <c r="K10" s="24">
        <v>1</v>
      </c>
      <c r="L10" s="24">
        <v>1</v>
      </c>
      <c r="M10" s="24">
        <v>0</v>
      </c>
      <c r="N10" s="24">
        <f>D10+F10+G10</f>
        <v>2</v>
      </c>
      <c r="O10" s="24">
        <f>I10+K10+L10+M10</f>
        <v>3</v>
      </c>
      <c r="P10" s="24">
        <f>N10+O10</f>
        <v>5</v>
      </c>
      <c r="Q10" s="27"/>
      <c r="R10" s="26">
        <f>P10</f>
        <v>5</v>
      </c>
      <c r="S10" s="3">
        <v>1</v>
      </c>
      <c r="T10" s="26">
        <f>R10*S10</f>
        <v>5</v>
      </c>
    </row>
    <row r="11" spans="1:20" ht="12.75" customHeight="1" x14ac:dyDescent="0.2">
      <c r="A11" s="20">
        <v>3</v>
      </c>
      <c r="B11" s="96" t="s">
        <v>39</v>
      </c>
      <c r="C11" s="21" t="s">
        <v>22</v>
      </c>
      <c r="D11" s="22">
        <v>260.63150225493752</v>
      </c>
      <c r="E11" s="104">
        <v>42.85558343268881</v>
      </c>
      <c r="F11" s="105">
        <v>16.429378985018921</v>
      </c>
      <c r="G11" s="22">
        <v>2.834482401119693E-2</v>
      </c>
      <c r="H11" s="22">
        <v>15.645572028407029</v>
      </c>
      <c r="I11" s="23">
        <v>5.9772531232180803</v>
      </c>
      <c r="J11" s="22">
        <v>68.826401430718988</v>
      </c>
      <c r="K11" s="23">
        <v>26.498556321600745</v>
      </c>
      <c r="L11" s="22">
        <v>74.875952516717632</v>
      </c>
      <c r="M11" s="22">
        <v>4.6112752060546374</v>
      </c>
      <c r="N11" s="2"/>
      <c r="O11" s="2"/>
      <c r="P11" s="2"/>
      <c r="Q11" s="25">
        <v>1929.1</v>
      </c>
      <c r="R11" s="26"/>
      <c r="S11" s="3"/>
      <c r="T11" s="26"/>
    </row>
    <row r="12" spans="1:20" x14ac:dyDescent="0.2">
      <c r="A12" s="20"/>
      <c r="B12" s="96"/>
      <c r="C12" s="21" t="s">
        <v>23</v>
      </c>
      <c r="D12" s="24">
        <v>0</v>
      </c>
      <c r="E12" s="106"/>
      <c r="F12" s="106">
        <v>1</v>
      </c>
      <c r="G12" s="24">
        <v>1</v>
      </c>
      <c r="H12" s="24"/>
      <c r="I12" s="24">
        <v>1</v>
      </c>
      <c r="J12" s="24"/>
      <c r="K12" s="24">
        <v>1</v>
      </c>
      <c r="L12" s="24">
        <v>1</v>
      </c>
      <c r="M12" s="24">
        <v>0</v>
      </c>
      <c r="N12" s="24">
        <f>D12+F12+G12</f>
        <v>2</v>
      </c>
      <c r="O12" s="24">
        <f>I12+K12+L12+M12</f>
        <v>3</v>
      </c>
      <c r="P12" s="24">
        <f>N12+O12</f>
        <v>5</v>
      </c>
      <c r="Q12" s="27"/>
      <c r="R12" s="26">
        <f t="shared" ref="R12" si="0">P12</f>
        <v>5</v>
      </c>
      <c r="S12" s="3">
        <v>0.9</v>
      </c>
      <c r="T12" s="26">
        <f>R12*S12</f>
        <v>4.5</v>
      </c>
    </row>
    <row r="13" spans="1:20" ht="12.75" customHeight="1" x14ac:dyDescent="0.2">
      <c r="A13" s="20">
        <v>4</v>
      </c>
      <c r="B13" s="96">
        <v>51</v>
      </c>
      <c r="C13" s="21" t="s">
        <v>22</v>
      </c>
      <c r="D13" s="22">
        <v>276.16000000000003</v>
      </c>
      <c r="E13" s="104">
        <v>41.32</v>
      </c>
      <c r="F13" s="105">
        <v>14.96</v>
      </c>
      <c r="G13" s="22">
        <v>0.16300000000000001</v>
      </c>
      <c r="H13" s="22">
        <v>12.12</v>
      </c>
      <c r="I13" s="23">
        <v>4.3899999999999997</v>
      </c>
      <c r="J13" s="22">
        <v>70.53</v>
      </c>
      <c r="K13" s="23">
        <v>25.54</v>
      </c>
      <c r="L13" s="22">
        <v>74</v>
      </c>
      <c r="M13" s="22">
        <v>4.59</v>
      </c>
      <c r="N13" s="24"/>
      <c r="O13" s="24"/>
      <c r="P13" s="24"/>
      <c r="Q13" s="25">
        <v>624</v>
      </c>
      <c r="R13" s="26"/>
      <c r="S13" s="3"/>
      <c r="T13" s="26"/>
    </row>
    <row r="14" spans="1:20" x14ac:dyDescent="0.2">
      <c r="A14" s="20"/>
      <c r="B14" s="96"/>
      <c r="C14" s="21" t="s">
        <v>23</v>
      </c>
      <c r="D14" s="24">
        <v>1</v>
      </c>
      <c r="E14" s="106"/>
      <c r="F14" s="106">
        <v>0</v>
      </c>
      <c r="G14" s="24">
        <v>0</v>
      </c>
      <c r="H14" s="24"/>
      <c r="I14" s="24">
        <v>1</v>
      </c>
      <c r="J14" s="24"/>
      <c r="K14" s="24">
        <v>1</v>
      </c>
      <c r="L14" s="24">
        <v>1</v>
      </c>
      <c r="M14" s="24">
        <v>0</v>
      </c>
      <c r="N14" s="24">
        <f>D14+F14+G14</f>
        <v>1</v>
      </c>
      <c r="O14" s="24">
        <f>I14+K14+L14+M14</f>
        <v>3</v>
      </c>
      <c r="P14" s="24">
        <f>N14+O14</f>
        <v>4</v>
      </c>
      <c r="Q14" s="27"/>
      <c r="R14" s="26">
        <f>P14</f>
        <v>4</v>
      </c>
      <c r="S14" s="3">
        <v>1</v>
      </c>
      <c r="T14" s="26">
        <f>R14*S14</f>
        <v>4</v>
      </c>
    </row>
    <row r="15" spans="1:20" ht="12.75" customHeight="1" x14ac:dyDescent="0.2">
      <c r="A15" s="20">
        <v>5</v>
      </c>
      <c r="B15" s="96">
        <v>9</v>
      </c>
      <c r="C15" s="21" t="s">
        <v>22</v>
      </c>
      <c r="D15" s="22">
        <v>162.99</v>
      </c>
      <c r="E15" s="104">
        <v>29.67</v>
      </c>
      <c r="F15" s="105">
        <v>18.2</v>
      </c>
      <c r="G15" s="22">
        <v>0.26</v>
      </c>
      <c r="H15" s="22">
        <v>8.89</v>
      </c>
      <c r="I15" s="23">
        <v>5.45</v>
      </c>
      <c r="J15" s="22">
        <v>42.68</v>
      </c>
      <c r="K15" s="23">
        <v>26.19</v>
      </c>
      <c r="L15" s="22">
        <v>31</v>
      </c>
      <c r="M15" s="22">
        <v>6.7</v>
      </c>
      <c r="N15" s="24"/>
      <c r="O15" s="24"/>
      <c r="P15" s="24"/>
      <c r="Q15" s="25">
        <v>32</v>
      </c>
      <c r="R15" s="26"/>
      <c r="S15" s="3"/>
      <c r="T15" s="26"/>
    </row>
    <row r="16" spans="1:20" x14ac:dyDescent="0.2">
      <c r="A16" s="28"/>
      <c r="B16" s="96"/>
      <c r="C16" s="21" t="s">
        <v>23</v>
      </c>
      <c r="D16" s="24">
        <v>0</v>
      </c>
      <c r="E16" s="106"/>
      <c r="F16" s="106">
        <v>1</v>
      </c>
      <c r="G16" s="24">
        <v>0</v>
      </c>
      <c r="H16" s="24"/>
      <c r="I16" s="24">
        <v>1</v>
      </c>
      <c r="J16" s="24"/>
      <c r="K16" s="24">
        <v>1</v>
      </c>
      <c r="L16" s="24">
        <v>0</v>
      </c>
      <c r="M16" s="24">
        <v>0</v>
      </c>
      <c r="N16" s="24">
        <f>D16+F16+G16</f>
        <v>1</v>
      </c>
      <c r="O16" s="24">
        <f>I16+K16+L16+M16</f>
        <v>2</v>
      </c>
      <c r="P16" s="24">
        <f>N16+O16</f>
        <v>3</v>
      </c>
      <c r="Q16" s="27"/>
      <c r="R16" s="26">
        <f>P16</f>
        <v>3</v>
      </c>
      <c r="S16" s="3">
        <v>0.9</v>
      </c>
      <c r="T16" s="26">
        <f>R16*S16</f>
        <v>2.7</v>
      </c>
    </row>
    <row r="17" spans="1:20" x14ac:dyDescent="0.2">
      <c r="A17" s="29">
        <v>6</v>
      </c>
      <c r="B17" s="96">
        <v>23</v>
      </c>
      <c r="C17" s="30" t="s">
        <v>22</v>
      </c>
      <c r="D17" s="31">
        <v>231.22641805454984</v>
      </c>
      <c r="E17" s="104">
        <v>38.763362297851799</v>
      </c>
      <c r="F17" s="105">
        <v>17.061815109823801</v>
      </c>
      <c r="G17" s="31">
        <v>0.46249770697562159</v>
      </c>
      <c r="H17" s="31">
        <v>17.297033550567221</v>
      </c>
      <c r="I17" s="32">
        <v>7.5360801351677527</v>
      </c>
      <c r="J17" s="31">
        <v>71.361356504948105</v>
      </c>
      <c r="K17" s="32">
        <v>31.394320540671018</v>
      </c>
      <c r="L17" s="31">
        <v>47.979000724112964</v>
      </c>
      <c r="M17" s="31">
        <v>5.4117764904658463</v>
      </c>
      <c r="N17" s="33"/>
      <c r="O17" s="33"/>
      <c r="P17" s="33"/>
      <c r="Q17" s="34">
        <v>4143</v>
      </c>
      <c r="R17" s="35"/>
      <c r="S17" s="35"/>
      <c r="T17" s="35"/>
    </row>
    <row r="18" spans="1:20" x14ac:dyDescent="0.2">
      <c r="A18" s="29"/>
      <c r="B18" s="96"/>
      <c r="C18" s="30" t="s">
        <v>23</v>
      </c>
      <c r="D18" s="36">
        <v>0</v>
      </c>
      <c r="E18" s="106"/>
      <c r="F18" s="106">
        <v>1</v>
      </c>
      <c r="G18" s="36">
        <v>0</v>
      </c>
      <c r="H18" s="36"/>
      <c r="I18" s="36">
        <v>1</v>
      </c>
      <c r="J18" s="36"/>
      <c r="K18" s="36">
        <v>0</v>
      </c>
      <c r="L18" s="36">
        <v>0</v>
      </c>
      <c r="M18" s="36">
        <v>0</v>
      </c>
      <c r="N18" s="36">
        <f>SUM(D18:G18)</f>
        <v>1</v>
      </c>
      <c r="O18" s="36">
        <f>SUM(H18:M18)</f>
        <v>1</v>
      </c>
      <c r="P18" s="36">
        <f>SUM(N18:O18)</f>
        <v>2</v>
      </c>
      <c r="Q18" s="37"/>
      <c r="R18" s="38">
        <f>P18</f>
        <v>2</v>
      </c>
      <c r="S18" s="35">
        <v>1</v>
      </c>
      <c r="T18" s="38">
        <f>R18*S18</f>
        <v>2</v>
      </c>
    </row>
    <row r="19" spans="1:20" ht="12.75" customHeight="1" x14ac:dyDescent="0.2">
      <c r="A19" s="20">
        <v>7</v>
      </c>
      <c r="B19" s="96">
        <v>32</v>
      </c>
      <c r="C19" s="21" t="s">
        <v>22</v>
      </c>
      <c r="D19" s="22">
        <v>212.68</v>
      </c>
      <c r="E19" s="104">
        <v>33.07</v>
      </c>
      <c r="F19" s="105">
        <v>15.55</v>
      </c>
      <c r="G19" s="22">
        <v>0</v>
      </c>
      <c r="H19" s="22">
        <v>15.01</v>
      </c>
      <c r="I19" s="23">
        <v>7.06</v>
      </c>
      <c r="J19" s="22">
        <v>62.13</v>
      </c>
      <c r="K19" s="23">
        <v>29.21</v>
      </c>
      <c r="L19" s="22">
        <v>51</v>
      </c>
      <c r="M19" s="22">
        <v>4.59</v>
      </c>
      <c r="N19" s="24"/>
      <c r="O19" s="24"/>
      <c r="P19" s="24"/>
      <c r="Q19" s="25">
        <v>484</v>
      </c>
      <c r="R19" s="26"/>
      <c r="S19" s="3"/>
      <c r="T19" s="26"/>
    </row>
    <row r="20" spans="1:20" x14ac:dyDescent="0.2">
      <c r="A20" s="20"/>
      <c r="B20" s="96"/>
      <c r="C20" s="21" t="s">
        <v>23</v>
      </c>
      <c r="D20" s="24">
        <v>0</v>
      </c>
      <c r="E20" s="106"/>
      <c r="F20" s="106">
        <v>1</v>
      </c>
      <c r="G20" s="24">
        <v>1</v>
      </c>
      <c r="H20" s="24"/>
      <c r="I20" s="24">
        <v>1</v>
      </c>
      <c r="J20" s="24"/>
      <c r="K20" s="24">
        <v>0</v>
      </c>
      <c r="L20" s="24">
        <v>0</v>
      </c>
      <c r="M20" s="24">
        <v>0</v>
      </c>
      <c r="N20" s="24">
        <f>D20+F20+G20</f>
        <v>2</v>
      </c>
      <c r="O20" s="24">
        <f>I20+K20+L20+M20</f>
        <v>1</v>
      </c>
      <c r="P20" s="24">
        <f>N20+O20</f>
        <v>3</v>
      </c>
      <c r="Q20" s="27"/>
      <c r="R20" s="26">
        <f>P20</f>
        <v>3</v>
      </c>
      <c r="S20" s="3">
        <v>0.5</v>
      </c>
      <c r="T20" s="26">
        <f>R20*S20</f>
        <v>1.5</v>
      </c>
    </row>
    <row r="21" spans="1:20" x14ac:dyDescent="0.2">
      <c r="A21" s="20">
        <v>8</v>
      </c>
      <c r="B21" s="96">
        <v>8</v>
      </c>
      <c r="C21" s="21" t="s">
        <v>22</v>
      </c>
      <c r="D21" s="22">
        <v>193.94</v>
      </c>
      <c r="E21" s="104">
        <v>20.309999999999999</v>
      </c>
      <c r="F21" s="105">
        <v>10.47</v>
      </c>
      <c r="G21" s="22">
        <v>0.216</v>
      </c>
      <c r="H21" s="22">
        <v>6.44</v>
      </c>
      <c r="I21" s="23">
        <v>3.32</v>
      </c>
      <c r="J21" s="22">
        <v>72.94</v>
      </c>
      <c r="K21" s="23">
        <v>37.61</v>
      </c>
      <c r="L21" s="22">
        <v>61</v>
      </c>
      <c r="M21" s="22">
        <v>4.7</v>
      </c>
      <c r="N21" s="24"/>
      <c r="O21" s="24"/>
      <c r="P21" s="24"/>
      <c r="Q21" s="25">
        <v>1725</v>
      </c>
      <c r="R21" s="26"/>
      <c r="S21" s="3"/>
      <c r="T21" s="26"/>
    </row>
    <row r="22" spans="1:20" x14ac:dyDescent="0.2">
      <c r="A22" s="20"/>
      <c r="B22" s="96"/>
      <c r="C22" s="21" t="s">
        <v>23</v>
      </c>
      <c r="D22" s="24">
        <v>0</v>
      </c>
      <c r="E22" s="106"/>
      <c r="F22" s="106">
        <v>0</v>
      </c>
      <c r="G22" s="24">
        <v>0</v>
      </c>
      <c r="H22" s="24"/>
      <c r="I22" s="24">
        <v>1</v>
      </c>
      <c r="J22" s="24"/>
      <c r="K22" s="24">
        <v>0</v>
      </c>
      <c r="L22" s="24">
        <v>0</v>
      </c>
      <c r="M22" s="24">
        <v>0</v>
      </c>
      <c r="N22" s="24">
        <f t="shared" ref="N22" si="1">D22+F22+G22</f>
        <v>0</v>
      </c>
      <c r="O22" s="24">
        <f t="shared" ref="O22" si="2">I22+K22+L22+M22</f>
        <v>1</v>
      </c>
      <c r="P22" s="24">
        <f t="shared" ref="P22" si="3">N22+O22</f>
        <v>1</v>
      </c>
      <c r="Q22" s="27"/>
      <c r="R22" s="26">
        <f>P22</f>
        <v>1</v>
      </c>
      <c r="S22" s="3">
        <v>1</v>
      </c>
      <c r="T22" s="26">
        <f>R22*S22</f>
        <v>1</v>
      </c>
    </row>
    <row r="23" spans="1:20" x14ac:dyDescent="0.2">
      <c r="A23" s="20">
        <v>9</v>
      </c>
      <c r="B23" s="96">
        <v>45</v>
      </c>
      <c r="C23" s="21" t="s">
        <v>22</v>
      </c>
      <c r="D23" s="22">
        <v>214.69</v>
      </c>
      <c r="E23" s="104">
        <v>36.049999999999997</v>
      </c>
      <c r="F23" s="105">
        <v>16.79</v>
      </c>
      <c r="G23" s="22">
        <v>8.5999999999999993E-2</v>
      </c>
      <c r="H23" s="22">
        <v>13.2</v>
      </c>
      <c r="I23" s="23">
        <v>6.15</v>
      </c>
      <c r="J23" s="22">
        <v>59.32</v>
      </c>
      <c r="K23" s="23">
        <v>27.63</v>
      </c>
      <c r="L23" s="22">
        <v>59</v>
      </c>
      <c r="M23" s="22">
        <v>4.87</v>
      </c>
      <c r="N23" s="24"/>
      <c r="O23" s="24"/>
      <c r="P23" s="24"/>
      <c r="Q23" s="25">
        <v>880</v>
      </c>
      <c r="R23" s="26"/>
      <c r="S23" s="3"/>
      <c r="T23" s="26"/>
    </row>
    <row r="24" spans="1:20" x14ac:dyDescent="0.2">
      <c r="A24" s="28"/>
      <c r="B24" s="96"/>
      <c r="C24" s="21" t="s">
        <v>23</v>
      </c>
      <c r="D24" s="24">
        <v>0</v>
      </c>
      <c r="E24" s="106"/>
      <c r="F24" s="106">
        <v>1</v>
      </c>
      <c r="G24" s="24">
        <v>1</v>
      </c>
      <c r="H24" s="24"/>
      <c r="I24" s="24">
        <v>1</v>
      </c>
      <c r="J24" s="24"/>
      <c r="K24" s="24">
        <v>1</v>
      </c>
      <c r="L24" s="24">
        <v>0</v>
      </c>
      <c r="M24" s="24">
        <v>0</v>
      </c>
      <c r="N24" s="24">
        <f>D24+F24+G24</f>
        <v>2</v>
      </c>
      <c r="O24" s="24">
        <f>I24+K24+L24+M24</f>
        <v>2</v>
      </c>
      <c r="P24" s="24">
        <f>N24+O24</f>
        <v>4</v>
      </c>
      <c r="Q24" s="27"/>
      <c r="R24" s="26">
        <f>P24</f>
        <v>4</v>
      </c>
      <c r="S24" s="3">
        <v>0.1</v>
      </c>
      <c r="T24" s="26">
        <f>R24*S24</f>
        <v>0.4</v>
      </c>
    </row>
    <row r="25" spans="1:20" x14ac:dyDescent="0.2">
      <c r="A25" s="20">
        <v>10</v>
      </c>
      <c r="B25" s="96">
        <v>3</v>
      </c>
      <c r="C25" s="21" t="s">
        <v>22</v>
      </c>
      <c r="D25" s="22">
        <v>237.46</v>
      </c>
      <c r="E25" s="104">
        <v>31.83</v>
      </c>
      <c r="F25" s="105">
        <v>13.4</v>
      </c>
      <c r="G25" s="22">
        <v>5.7000000000000002E-2</v>
      </c>
      <c r="H25" s="22">
        <v>9.7200000000000006</v>
      </c>
      <c r="I25" s="23">
        <v>4.09</v>
      </c>
      <c r="J25" s="22">
        <v>63.75</v>
      </c>
      <c r="K25" s="23">
        <v>26.85</v>
      </c>
      <c r="L25" s="22">
        <v>87</v>
      </c>
      <c r="M25" s="22">
        <v>4.25</v>
      </c>
      <c r="N25" s="24"/>
      <c r="O25" s="24"/>
      <c r="P25" s="24"/>
      <c r="Q25" s="25">
        <v>450</v>
      </c>
      <c r="R25" s="26"/>
      <c r="S25" s="3"/>
      <c r="T25" s="26"/>
    </row>
    <row r="26" spans="1:20" ht="13.5" customHeight="1" x14ac:dyDescent="0.2">
      <c r="A26" s="20"/>
      <c r="B26" s="96"/>
      <c r="C26" s="21" t="s">
        <v>23</v>
      </c>
      <c r="D26" s="24">
        <v>0</v>
      </c>
      <c r="E26" s="106"/>
      <c r="F26" s="106">
        <v>0</v>
      </c>
      <c r="G26" s="24">
        <v>1</v>
      </c>
      <c r="H26" s="24"/>
      <c r="I26" s="24">
        <v>1</v>
      </c>
      <c r="J26" s="24"/>
      <c r="K26" s="24">
        <v>1</v>
      </c>
      <c r="L26" s="24">
        <v>1</v>
      </c>
      <c r="M26" s="24">
        <v>1</v>
      </c>
      <c r="N26" s="24">
        <f>D26+F26+G26</f>
        <v>1</v>
      </c>
      <c r="O26" s="24">
        <f>I26+K26+L26+M26</f>
        <v>4</v>
      </c>
      <c r="P26" s="24">
        <f>N26+O26</f>
        <v>5</v>
      </c>
      <c r="Q26" s="27"/>
      <c r="R26" s="26">
        <f>P26</f>
        <v>5</v>
      </c>
      <c r="S26" s="3"/>
      <c r="T26" s="26">
        <f>R26*S26</f>
        <v>0</v>
      </c>
    </row>
    <row r="29" spans="1:20" ht="15.75" x14ac:dyDescent="0.25">
      <c r="A29" s="6" t="s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2"/>
      <c r="O29" s="3"/>
      <c r="P29" s="3"/>
      <c r="Q29" s="3"/>
      <c r="R29" s="3"/>
      <c r="S29" s="3"/>
      <c r="T29" s="3"/>
    </row>
    <row r="30" spans="1:20" x14ac:dyDescent="0.2">
      <c r="A30" s="8" t="s">
        <v>25</v>
      </c>
      <c r="B30" s="9" t="s">
        <v>3</v>
      </c>
      <c r="C30" s="9"/>
      <c r="D30" s="1" t="s">
        <v>4</v>
      </c>
      <c r="E30" s="1"/>
      <c r="F30" s="1"/>
      <c r="G30" s="1"/>
      <c r="H30" s="1" t="s">
        <v>5</v>
      </c>
      <c r="I30" s="1"/>
      <c r="J30" s="1"/>
      <c r="K30" s="1"/>
      <c r="L30" s="1"/>
      <c r="M30" s="1"/>
      <c r="N30" s="8" t="s">
        <v>6</v>
      </c>
      <c r="O30" s="8"/>
      <c r="P30" s="8"/>
      <c r="Q30" s="12" t="s">
        <v>7</v>
      </c>
      <c r="R30" s="12" t="s">
        <v>8</v>
      </c>
      <c r="S30" s="13" t="s">
        <v>9</v>
      </c>
      <c r="T30" s="12" t="s">
        <v>10</v>
      </c>
    </row>
    <row r="31" spans="1:20" ht="38.25" x14ac:dyDescent="0.2">
      <c r="A31" s="8"/>
      <c r="B31" s="9"/>
      <c r="C31" s="9"/>
      <c r="D31" s="14" t="s">
        <v>11</v>
      </c>
      <c r="E31" s="102" t="s">
        <v>12</v>
      </c>
      <c r="F31" s="102"/>
      <c r="G31" s="8" t="s">
        <v>13</v>
      </c>
      <c r="H31" s="9" t="s">
        <v>14</v>
      </c>
      <c r="I31" s="9"/>
      <c r="J31" s="8" t="s">
        <v>15</v>
      </c>
      <c r="K31" s="8"/>
      <c r="L31" s="8" t="s">
        <v>16</v>
      </c>
      <c r="M31" s="8" t="s">
        <v>17</v>
      </c>
      <c r="N31" s="15" t="s">
        <v>26</v>
      </c>
      <c r="O31" s="8" t="s">
        <v>27</v>
      </c>
      <c r="P31" s="8" t="s">
        <v>8</v>
      </c>
      <c r="Q31" s="17"/>
      <c r="R31" s="17"/>
      <c r="S31" s="18"/>
      <c r="T31" s="17"/>
    </row>
    <row r="32" spans="1:20" ht="38.25" x14ac:dyDescent="0.2">
      <c r="A32" s="8"/>
      <c r="B32" s="9"/>
      <c r="C32" s="9"/>
      <c r="D32" s="19" t="s">
        <v>20</v>
      </c>
      <c r="E32" s="103" t="s">
        <v>20</v>
      </c>
      <c r="F32" s="103" t="s">
        <v>21</v>
      </c>
      <c r="G32" s="8"/>
      <c r="H32" s="19" t="s">
        <v>20</v>
      </c>
      <c r="I32" s="19" t="s">
        <v>21</v>
      </c>
      <c r="J32" s="19" t="s">
        <v>20</v>
      </c>
      <c r="K32" s="19" t="s">
        <v>21</v>
      </c>
      <c r="L32" s="8"/>
      <c r="M32" s="8"/>
      <c r="N32" s="15"/>
      <c r="O32" s="8"/>
      <c r="P32" s="8"/>
      <c r="Q32" s="17"/>
      <c r="R32" s="17"/>
      <c r="S32" s="18"/>
      <c r="T32" s="17"/>
    </row>
    <row r="33" spans="1:20" ht="12.75" customHeight="1" x14ac:dyDescent="0.2">
      <c r="A33" s="1">
        <v>1</v>
      </c>
      <c r="B33" s="96" t="s">
        <v>37</v>
      </c>
      <c r="C33" s="21" t="s">
        <v>22</v>
      </c>
      <c r="D33" s="39">
        <v>252.08522832817334</v>
      </c>
      <c r="E33" s="107">
        <v>37.55434210526316</v>
      </c>
      <c r="F33" s="108">
        <v>14.934210526315789</v>
      </c>
      <c r="G33" s="40">
        <v>4.9215557275541798E-2</v>
      </c>
      <c r="H33" s="39">
        <v>15.703955108359134</v>
      </c>
      <c r="I33" s="40">
        <v>6.2503599071207425</v>
      </c>
      <c r="J33" s="39">
        <v>71.052867647058832</v>
      </c>
      <c r="K33" s="40">
        <v>27.22</v>
      </c>
      <c r="L33" s="39">
        <v>74.151702786377712</v>
      </c>
      <c r="M33" s="39">
        <v>4.17</v>
      </c>
      <c r="N33" s="24"/>
      <c r="O33" s="24"/>
      <c r="P33" s="24"/>
      <c r="Q33" s="10">
        <v>12920</v>
      </c>
      <c r="R33" s="24"/>
      <c r="S33" s="3"/>
      <c r="T33" s="26"/>
    </row>
    <row r="34" spans="1:20" x14ac:dyDescent="0.2">
      <c r="A34" s="1"/>
      <c r="B34" s="96"/>
      <c r="C34" s="21" t="s">
        <v>23</v>
      </c>
      <c r="D34" s="41">
        <v>1</v>
      </c>
      <c r="E34" s="109"/>
      <c r="F34" s="109">
        <v>1</v>
      </c>
      <c r="G34" s="41">
        <v>1</v>
      </c>
      <c r="H34" s="41"/>
      <c r="I34" s="41">
        <v>1</v>
      </c>
      <c r="J34" s="41"/>
      <c r="K34" s="41">
        <v>1</v>
      </c>
      <c r="L34" s="41">
        <v>1</v>
      </c>
      <c r="M34" s="41">
        <v>1</v>
      </c>
      <c r="N34" s="24">
        <f>D34+F34+G34</f>
        <v>3</v>
      </c>
      <c r="O34" s="24">
        <f>I34+K34+L34+M34</f>
        <v>4</v>
      </c>
      <c r="P34" s="24">
        <f>N34+O34</f>
        <v>7</v>
      </c>
      <c r="Q34" s="16"/>
      <c r="R34" s="24">
        <f>P34</f>
        <v>7</v>
      </c>
      <c r="S34" s="3">
        <v>1</v>
      </c>
      <c r="T34" s="26">
        <f>R34*S34</f>
        <v>7</v>
      </c>
    </row>
    <row r="35" spans="1:20" x14ac:dyDescent="0.2">
      <c r="A35" s="1">
        <v>2</v>
      </c>
      <c r="B35" s="96" t="s">
        <v>38</v>
      </c>
      <c r="C35" s="21" t="s">
        <v>22</v>
      </c>
      <c r="D35" s="39">
        <v>274.7662983425414</v>
      </c>
      <c r="E35" s="107">
        <v>38.160276243093918</v>
      </c>
      <c r="F35" s="108">
        <v>13.86613259668508</v>
      </c>
      <c r="G35" s="40">
        <v>1.4088397790055249E-3</v>
      </c>
      <c r="H35" s="39">
        <v>17.931988950276246</v>
      </c>
      <c r="I35" s="40">
        <v>6.5287845303867398</v>
      </c>
      <c r="J35" s="39">
        <v>76.687679558011041</v>
      </c>
      <c r="K35" s="40">
        <v>27.923093922651937</v>
      </c>
      <c r="L35" s="39">
        <v>74.408839779005532</v>
      </c>
      <c r="M35" s="39">
        <v>4.284696132596685</v>
      </c>
      <c r="N35" s="24"/>
      <c r="O35" s="24"/>
      <c r="P35" s="24"/>
      <c r="Q35" s="10">
        <v>2000</v>
      </c>
      <c r="R35" s="24"/>
      <c r="S35" s="3"/>
      <c r="T35" s="26"/>
    </row>
    <row r="36" spans="1:20" x14ac:dyDescent="0.2">
      <c r="A36" s="1"/>
      <c r="B36" s="96"/>
      <c r="C36" s="21" t="s">
        <v>23</v>
      </c>
      <c r="D36" s="41">
        <v>1</v>
      </c>
      <c r="E36" s="109"/>
      <c r="F36" s="109">
        <v>1</v>
      </c>
      <c r="G36" s="41">
        <v>1</v>
      </c>
      <c r="H36" s="41"/>
      <c r="I36" s="41">
        <v>1</v>
      </c>
      <c r="J36" s="41"/>
      <c r="K36" s="41">
        <v>1</v>
      </c>
      <c r="L36" s="41">
        <v>1</v>
      </c>
      <c r="M36" s="41">
        <v>1</v>
      </c>
      <c r="N36" s="24">
        <f>D36+F36+G36</f>
        <v>3</v>
      </c>
      <c r="O36" s="24">
        <f>I36+K36+L36+M36</f>
        <v>4</v>
      </c>
      <c r="P36" s="24">
        <f>N36+O36</f>
        <v>7</v>
      </c>
      <c r="Q36" s="16"/>
      <c r="R36" s="24">
        <f>P36</f>
        <v>7</v>
      </c>
      <c r="S36" s="3">
        <v>1</v>
      </c>
      <c r="T36" s="26">
        <f>R36*S36</f>
        <v>7</v>
      </c>
    </row>
    <row r="37" spans="1:20" x14ac:dyDescent="0.2">
      <c r="A37" s="1">
        <v>3</v>
      </c>
      <c r="B37" s="96" t="s">
        <v>39</v>
      </c>
      <c r="C37" s="21" t="s">
        <v>22</v>
      </c>
      <c r="D37" s="39">
        <v>256.81</v>
      </c>
      <c r="E37" s="107">
        <v>39.778571428571425</v>
      </c>
      <c r="F37" s="108">
        <v>15.530476190476191</v>
      </c>
      <c r="G37" s="40">
        <v>7.052380952380953E-2</v>
      </c>
      <c r="H37" s="39">
        <v>15.444761904761902</v>
      </c>
      <c r="I37" s="40">
        <v>6.038095238095238</v>
      </c>
      <c r="J37" s="39">
        <v>76.084285714285699</v>
      </c>
      <c r="K37" s="40">
        <v>29.640952380952381</v>
      </c>
      <c r="L37" s="39">
        <v>74.476190476190482</v>
      </c>
      <c r="M37" s="39">
        <v>4.4261904761904765</v>
      </c>
      <c r="N37" s="24"/>
      <c r="O37" s="24"/>
      <c r="P37" s="24"/>
      <c r="Q37" s="10">
        <v>1050</v>
      </c>
      <c r="R37" s="24"/>
      <c r="S37" s="3"/>
      <c r="T37" s="26"/>
    </row>
    <row r="38" spans="1:20" x14ac:dyDescent="0.2">
      <c r="A38" s="1"/>
      <c r="B38" s="96"/>
      <c r="C38" s="21" t="s">
        <v>23</v>
      </c>
      <c r="D38" s="41">
        <v>1</v>
      </c>
      <c r="E38" s="109"/>
      <c r="F38" s="109">
        <v>1</v>
      </c>
      <c r="G38" s="41">
        <v>1</v>
      </c>
      <c r="H38" s="41"/>
      <c r="I38" s="41">
        <v>1</v>
      </c>
      <c r="J38" s="41"/>
      <c r="K38" s="41">
        <v>0</v>
      </c>
      <c r="L38" s="41">
        <v>1</v>
      </c>
      <c r="M38" s="41">
        <v>0</v>
      </c>
      <c r="N38" s="24">
        <f>D38+F38+G38</f>
        <v>3</v>
      </c>
      <c r="O38" s="24">
        <f>I38+K38+L38+M38</f>
        <v>2</v>
      </c>
      <c r="P38" s="24">
        <f>N38+O38</f>
        <v>5</v>
      </c>
      <c r="Q38" s="16"/>
      <c r="R38" s="24">
        <f>P38</f>
        <v>5</v>
      </c>
      <c r="S38" s="3">
        <v>1</v>
      </c>
      <c r="T38" s="26">
        <f>R38*S38</f>
        <v>5</v>
      </c>
    </row>
    <row r="39" spans="1:20" x14ac:dyDescent="0.2">
      <c r="A39" s="1">
        <v>4</v>
      </c>
      <c r="B39" s="96">
        <v>27</v>
      </c>
      <c r="C39" s="21" t="s">
        <v>22</v>
      </c>
      <c r="D39" s="39">
        <v>261.4000486618005</v>
      </c>
      <c r="E39" s="107">
        <v>36.412834549878347</v>
      </c>
      <c r="F39" s="108">
        <v>13.936581508515815</v>
      </c>
      <c r="G39" s="40">
        <v>6.9998479318734791E-2</v>
      </c>
      <c r="H39" s="39">
        <v>14.666584549878346</v>
      </c>
      <c r="I39" s="40">
        <v>5.6259747566909972</v>
      </c>
      <c r="J39" s="39">
        <v>74.052994221411197</v>
      </c>
      <c r="K39" s="40">
        <v>28.407525851581511</v>
      </c>
      <c r="L39" s="39">
        <v>77.246046228710455</v>
      </c>
      <c r="M39" s="39">
        <v>4.547270377128954</v>
      </c>
      <c r="N39" s="24"/>
      <c r="O39" s="24"/>
      <c r="P39" s="24"/>
      <c r="Q39" s="10">
        <v>6576</v>
      </c>
      <c r="R39" s="24"/>
      <c r="S39" s="3"/>
      <c r="T39" s="26"/>
    </row>
    <row r="40" spans="1:20" x14ac:dyDescent="0.2">
      <c r="A40" s="1"/>
      <c r="B40" s="96"/>
      <c r="C40" s="21" t="s">
        <v>23</v>
      </c>
      <c r="D40" s="41">
        <v>1</v>
      </c>
      <c r="E40" s="109"/>
      <c r="F40" s="109">
        <v>1</v>
      </c>
      <c r="G40" s="41">
        <v>1</v>
      </c>
      <c r="H40" s="41"/>
      <c r="I40" s="41">
        <v>1</v>
      </c>
      <c r="J40" s="41"/>
      <c r="K40" s="41">
        <v>0</v>
      </c>
      <c r="L40" s="41">
        <v>1</v>
      </c>
      <c r="M40" s="41">
        <v>0</v>
      </c>
      <c r="N40" s="24">
        <f>D40+F40+G40</f>
        <v>3</v>
      </c>
      <c r="O40" s="24">
        <f>I40+K40+L40+M40</f>
        <v>2</v>
      </c>
      <c r="P40" s="24">
        <f>N40+O40</f>
        <v>5</v>
      </c>
      <c r="Q40" s="16"/>
      <c r="R40" s="24">
        <f>P40</f>
        <v>5</v>
      </c>
      <c r="S40" s="3">
        <v>1</v>
      </c>
      <c r="T40" s="26">
        <f>R40*S40</f>
        <v>5</v>
      </c>
    </row>
    <row r="41" spans="1:20" ht="12.75" customHeight="1" x14ac:dyDescent="0.2">
      <c r="A41" s="1">
        <v>5</v>
      </c>
      <c r="B41" s="96">
        <v>16</v>
      </c>
      <c r="C41" s="21" t="s">
        <v>22</v>
      </c>
      <c r="D41" s="39">
        <v>265.25046582138918</v>
      </c>
      <c r="E41" s="107">
        <v>35.868179897096653</v>
      </c>
      <c r="F41" s="108">
        <v>13.639639838294743</v>
      </c>
      <c r="G41" s="40">
        <v>8.156312017640574E-2</v>
      </c>
      <c r="H41" s="39">
        <v>17.673237780227854</v>
      </c>
      <c r="I41" s="40">
        <v>6.7057258360896723</v>
      </c>
      <c r="J41" s="39">
        <v>76.187882212421911</v>
      </c>
      <c r="K41" s="40">
        <v>28.67487228959941</v>
      </c>
      <c r="L41" s="39">
        <v>80.231073134876866</v>
      </c>
      <c r="M41" s="39">
        <v>4.3980622932745312</v>
      </c>
      <c r="N41" s="24"/>
      <c r="O41" s="24"/>
      <c r="P41" s="24"/>
      <c r="Q41" s="10">
        <v>10884</v>
      </c>
      <c r="R41" s="24"/>
      <c r="S41" s="3"/>
      <c r="T41" s="26"/>
    </row>
    <row r="42" spans="1:20" x14ac:dyDescent="0.2">
      <c r="A42" s="1"/>
      <c r="B42" s="96"/>
      <c r="C42" s="21" t="s">
        <v>23</v>
      </c>
      <c r="D42" s="41">
        <v>1</v>
      </c>
      <c r="E42" s="109"/>
      <c r="F42" s="109">
        <v>1</v>
      </c>
      <c r="G42" s="41">
        <v>1</v>
      </c>
      <c r="H42" s="41"/>
      <c r="I42" s="41">
        <v>1</v>
      </c>
      <c r="J42" s="41"/>
      <c r="K42" s="41">
        <v>0</v>
      </c>
      <c r="L42" s="41">
        <v>1</v>
      </c>
      <c r="M42" s="41">
        <v>0</v>
      </c>
      <c r="N42" s="24">
        <f>D42+F42+G42</f>
        <v>3</v>
      </c>
      <c r="O42" s="24">
        <f>I42+K42+L42+M42</f>
        <v>2</v>
      </c>
      <c r="P42" s="24">
        <f>N42+O42</f>
        <v>5</v>
      </c>
      <c r="Q42" s="16"/>
      <c r="R42" s="24">
        <f>P42</f>
        <v>5</v>
      </c>
      <c r="S42" s="3">
        <v>1</v>
      </c>
      <c r="T42" s="26">
        <f>R42*S42</f>
        <v>5</v>
      </c>
    </row>
    <row r="43" spans="1:20" ht="12.75" customHeight="1" x14ac:dyDescent="0.2">
      <c r="A43" s="1">
        <v>6</v>
      </c>
      <c r="B43" s="96">
        <v>21</v>
      </c>
      <c r="C43" s="21" t="s">
        <v>22</v>
      </c>
      <c r="D43" s="39">
        <v>265.95775361872501</v>
      </c>
      <c r="E43" s="107">
        <v>35.555676624576535</v>
      </c>
      <c r="F43" s="108">
        <v>13.413284878349245</v>
      </c>
      <c r="G43" s="40">
        <v>4.5936864798275343E-2</v>
      </c>
      <c r="H43" s="39">
        <v>15.790083769633512</v>
      </c>
      <c r="I43" s="40">
        <v>5.9597141977209729</v>
      </c>
      <c r="J43" s="39">
        <v>76.669264551894074</v>
      </c>
      <c r="K43" s="40">
        <v>28.786153372343708</v>
      </c>
      <c r="L43" s="39">
        <v>76.073544810594413</v>
      </c>
      <c r="M43" s="39">
        <v>4.334701570680628</v>
      </c>
      <c r="N43" s="24"/>
      <c r="O43" s="24"/>
      <c r="P43" s="24"/>
      <c r="Q43" s="10">
        <v>16235</v>
      </c>
      <c r="R43" s="24"/>
      <c r="S43" s="3"/>
      <c r="T43" s="26"/>
    </row>
    <row r="44" spans="1:20" x14ac:dyDescent="0.2">
      <c r="A44" s="1"/>
      <c r="B44" s="96"/>
      <c r="C44" s="21" t="s">
        <v>23</v>
      </c>
      <c r="D44" s="41">
        <v>1</v>
      </c>
      <c r="E44" s="109"/>
      <c r="F44" s="109">
        <v>1</v>
      </c>
      <c r="G44" s="41">
        <v>1</v>
      </c>
      <c r="H44" s="41"/>
      <c r="I44" s="41">
        <v>1</v>
      </c>
      <c r="J44" s="41"/>
      <c r="K44" s="41">
        <v>0</v>
      </c>
      <c r="L44" s="41">
        <v>1</v>
      </c>
      <c r="M44" s="41">
        <v>0</v>
      </c>
      <c r="N44" s="24">
        <f>D44+F44+G44</f>
        <v>3</v>
      </c>
      <c r="O44" s="24">
        <f>I44+K44+L44+M44</f>
        <v>2</v>
      </c>
      <c r="P44" s="24">
        <f>N44+O44</f>
        <v>5</v>
      </c>
      <c r="Q44" s="16"/>
      <c r="R44" s="24">
        <f>P44</f>
        <v>5</v>
      </c>
      <c r="S44" s="3">
        <v>1</v>
      </c>
      <c r="T44" s="26">
        <f>R44*S44</f>
        <v>5</v>
      </c>
    </row>
    <row r="45" spans="1:20" x14ac:dyDescent="0.2">
      <c r="A45" s="1">
        <v>7</v>
      </c>
      <c r="B45" s="96">
        <v>15</v>
      </c>
      <c r="C45" s="21" t="s">
        <v>22</v>
      </c>
      <c r="D45" s="39">
        <v>261.8969190600522</v>
      </c>
      <c r="E45" s="107">
        <v>34.779086161879889</v>
      </c>
      <c r="F45" s="108">
        <v>13.323394255874675</v>
      </c>
      <c r="G45" s="40">
        <v>5.2010443864229768E-2</v>
      </c>
      <c r="H45" s="39">
        <v>14.247702349869453</v>
      </c>
      <c r="I45" s="40">
        <v>5.509295039164491</v>
      </c>
      <c r="J45" s="39">
        <v>74.978903394255852</v>
      </c>
      <c r="K45" s="40">
        <v>28.644699738903387</v>
      </c>
      <c r="L45" s="39">
        <v>66.480417754569174</v>
      </c>
      <c r="M45" s="39">
        <v>4.5024543080939941</v>
      </c>
      <c r="N45" s="24"/>
      <c r="O45" s="24"/>
      <c r="P45" s="24"/>
      <c r="Q45" s="10">
        <v>3830</v>
      </c>
      <c r="R45" s="24"/>
      <c r="S45" s="3"/>
      <c r="T45" s="26"/>
    </row>
    <row r="46" spans="1:20" x14ac:dyDescent="0.2">
      <c r="A46" s="1"/>
      <c r="B46" s="96"/>
      <c r="C46" s="21" t="s">
        <v>23</v>
      </c>
      <c r="D46" s="41">
        <v>1</v>
      </c>
      <c r="E46" s="109"/>
      <c r="F46" s="109">
        <v>1</v>
      </c>
      <c r="G46" s="41">
        <v>1</v>
      </c>
      <c r="H46" s="41"/>
      <c r="I46" s="41">
        <v>1</v>
      </c>
      <c r="J46" s="41"/>
      <c r="K46" s="41">
        <v>0</v>
      </c>
      <c r="L46" s="41">
        <v>1</v>
      </c>
      <c r="M46" s="41">
        <v>0</v>
      </c>
      <c r="N46" s="24">
        <f t="shared" ref="N46" si="4">D46+F46+G46</f>
        <v>3</v>
      </c>
      <c r="O46" s="24">
        <f t="shared" ref="O46" si="5">I46+K46+L46+M46</f>
        <v>2</v>
      </c>
      <c r="P46" s="24">
        <f t="shared" ref="P46" si="6">N46+O46</f>
        <v>5</v>
      </c>
      <c r="Q46" s="16"/>
      <c r="R46" s="24">
        <f t="shared" ref="R46" si="7">P46</f>
        <v>5</v>
      </c>
      <c r="S46" s="3">
        <v>1</v>
      </c>
      <c r="T46" s="26">
        <f t="shared" ref="T46" si="8">R46*S46</f>
        <v>5</v>
      </c>
    </row>
    <row r="47" spans="1:20" ht="12.75" customHeight="1" x14ac:dyDescent="0.2">
      <c r="A47" s="1">
        <v>8</v>
      </c>
      <c r="B47" s="96">
        <v>17</v>
      </c>
      <c r="C47" s="21" t="s">
        <v>22</v>
      </c>
      <c r="D47" s="39">
        <v>285.04733333333337</v>
      </c>
      <c r="E47" s="107">
        <v>37.225733333333331</v>
      </c>
      <c r="F47" s="108">
        <v>13.035866666666665</v>
      </c>
      <c r="G47" s="40">
        <v>4.0533333333333333E-3</v>
      </c>
      <c r="H47" s="39">
        <v>17.908533333333335</v>
      </c>
      <c r="I47" s="40">
        <v>6.2378666666666662</v>
      </c>
      <c r="J47" s="39">
        <v>85.789466666666669</v>
      </c>
      <c r="K47" s="40">
        <v>30.063600000000001</v>
      </c>
      <c r="L47" s="39">
        <v>80.813333333333318</v>
      </c>
      <c r="M47" s="39">
        <v>4.3289333333333335</v>
      </c>
      <c r="N47" s="24"/>
      <c r="O47" s="24"/>
      <c r="P47" s="24"/>
      <c r="Q47" s="10">
        <v>3750</v>
      </c>
      <c r="R47" s="24"/>
      <c r="S47" s="3"/>
      <c r="T47" s="26"/>
    </row>
    <row r="48" spans="1:20" x14ac:dyDescent="0.2">
      <c r="A48" s="1"/>
      <c r="B48" s="96"/>
      <c r="C48" s="21" t="s">
        <v>23</v>
      </c>
      <c r="D48" s="41">
        <v>1</v>
      </c>
      <c r="E48" s="109"/>
      <c r="F48" s="109">
        <v>1</v>
      </c>
      <c r="G48" s="41">
        <v>1</v>
      </c>
      <c r="H48" s="41"/>
      <c r="I48" s="41">
        <v>1</v>
      </c>
      <c r="J48" s="41"/>
      <c r="K48" s="41">
        <v>0</v>
      </c>
      <c r="L48" s="41">
        <v>1</v>
      </c>
      <c r="M48" s="41">
        <v>0</v>
      </c>
      <c r="N48" s="24">
        <f>D48+F48+G48</f>
        <v>3</v>
      </c>
      <c r="O48" s="24">
        <f>I48+K48+L48+M48</f>
        <v>2</v>
      </c>
      <c r="P48" s="24">
        <f>N48+O48</f>
        <v>5</v>
      </c>
      <c r="Q48" s="16"/>
      <c r="R48" s="24">
        <f>P48</f>
        <v>5</v>
      </c>
      <c r="S48" s="3">
        <v>1</v>
      </c>
      <c r="T48" s="26">
        <f>R48*S48</f>
        <v>5</v>
      </c>
    </row>
    <row r="49" spans="1:20" ht="12.75" customHeight="1" x14ac:dyDescent="0.2">
      <c r="A49" s="1">
        <v>9</v>
      </c>
      <c r="B49" s="96">
        <v>14</v>
      </c>
      <c r="C49" s="30" t="s">
        <v>22</v>
      </c>
      <c r="D49" s="42">
        <v>261.51947219093825</v>
      </c>
      <c r="E49" s="107">
        <v>37.999166811054323</v>
      </c>
      <c r="F49" s="108">
        <v>14.57402191804557</v>
      </c>
      <c r="G49" s="43">
        <v>0.13798379970544922</v>
      </c>
      <c r="H49" s="42">
        <v>17.951162609373647</v>
      </c>
      <c r="I49" s="43">
        <v>6.8742603742527955</v>
      </c>
      <c r="J49" s="42">
        <v>73.09133219267089</v>
      </c>
      <c r="K49" s="43">
        <v>27.970217231222385</v>
      </c>
      <c r="L49" s="42">
        <v>71.073291172138966</v>
      </c>
      <c r="M49" s="42">
        <v>4.5845447457333455</v>
      </c>
      <c r="N49" s="36"/>
      <c r="O49" s="36"/>
      <c r="P49" s="36"/>
      <c r="Q49" s="34">
        <v>46172</v>
      </c>
      <c r="R49" s="36"/>
      <c r="S49" s="35"/>
      <c r="T49" s="38"/>
    </row>
    <row r="50" spans="1:20" x14ac:dyDescent="0.2">
      <c r="A50" s="1"/>
      <c r="B50" s="96"/>
      <c r="C50" s="30" t="s">
        <v>23</v>
      </c>
      <c r="D50" s="44">
        <v>1</v>
      </c>
      <c r="E50" s="109"/>
      <c r="F50" s="109">
        <v>1</v>
      </c>
      <c r="G50" s="44">
        <v>0</v>
      </c>
      <c r="H50" s="44"/>
      <c r="I50" s="44">
        <v>1</v>
      </c>
      <c r="J50" s="44"/>
      <c r="K50" s="44">
        <v>1</v>
      </c>
      <c r="L50" s="44">
        <v>1</v>
      </c>
      <c r="M50" s="44">
        <v>0</v>
      </c>
      <c r="N50" s="36">
        <f>D50+F50+G50</f>
        <v>2</v>
      </c>
      <c r="O50" s="36">
        <f>I50+K50+L50+M50</f>
        <v>3</v>
      </c>
      <c r="P50" s="36">
        <f>N50+O50</f>
        <v>5</v>
      </c>
      <c r="Q50" s="37"/>
      <c r="R50" s="36">
        <f>P50</f>
        <v>5</v>
      </c>
      <c r="S50" s="35">
        <v>1</v>
      </c>
      <c r="T50" s="38">
        <f>R50*S50</f>
        <v>5</v>
      </c>
    </row>
    <row r="51" spans="1:20" ht="12.75" customHeight="1" x14ac:dyDescent="0.2">
      <c r="A51" s="1">
        <v>10</v>
      </c>
      <c r="B51" s="96">
        <v>6</v>
      </c>
      <c r="C51" s="21" t="s">
        <v>22</v>
      </c>
      <c r="D51" s="39">
        <v>274.02</v>
      </c>
      <c r="E51" s="107">
        <v>38.869999999999997</v>
      </c>
      <c r="F51" s="108">
        <v>14.19</v>
      </c>
      <c r="G51" s="40">
        <v>0.14499999999999999</v>
      </c>
      <c r="H51" s="39">
        <v>12.87</v>
      </c>
      <c r="I51" s="40">
        <v>4.7</v>
      </c>
      <c r="J51" s="39">
        <v>74.099999999999994</v>
      </c>
      <c r="K51" s="40">
        <v>27.04</v>
      </c>
      <c r="L51" s="39">
        <v>80</v>
      </c>
      <c r="M51" s="39">
        <v>4.4000000000000004</v>
      </c>
      <c r="N51" s="2"/>
      <c r="O51" s="3"/>
      <c r="P51" s="3"/>
      <c r="Q51" s="10">
        <v>1070</v>
      </c>
      <c r="R51" s="24"/>
      <c r="S51" s="3"/>
      <c r="T51" s="26"/>
    </row>
    <row r="52" spans="1:20" x14ac:dyDescent="0.2">
      <c r="A52" s="1"/>
      <c r="B52" s="96"/>
      <c r="C52" s="21" t="s">
        <v>23</v>
      </c>
      <c r="D52" s="41">
        <v>1</v>
      </c>
      <c r="E52" s="109"/>
      <c r="F52" s="109">
        <v>1</v>
      </c>
      <c r="G52" s="41">
        <v>0</v>
      </c>
      <c r="H52" s="41"/>
      <c r="I52" s="41">
        <v>1</v>
      </c>
      <c r="J52" s="41"/>
      <c r="K52" s="41">
        <v>1</v>
      </c>
      <c r="L52" s="41">
        <v>1</v>
      </c>
      <c r="M52" s="41">
        <v>0</v>
      </c>
      <c r="N52" s="24">
        <f>D52+F52+G52</f>
        <v>2</v>
      </c>
      <c r="O52" s="24">
        <f>I52+K52+L52+M52</f>
        <v>3</v>
      </c>
      <c r="P52" s="24">
        <f>N52+O52</f>
        <v>5</v>
      </c>
      <c r="Q52" s="16"/>
      <c r="R52" s="24">
        <f>P52</f>
        <v>5</v>
      </c>
      <c r="S52" s="3">
        <v>1</v>
      </c>
      <c r="T52" s="26">
        <f>R52*S52</f>
        <v>5</v>
      </c>
    </row>
    <row r="53" spans="1:20" ht="12.75" customHeight="1" x14ac:dyDescent="0.2">
      <c r="A53" s="1">
        <v>11</v>
      </c>
      <c r="B53" s="96">
        <v>2</v>
      </c>
      <c r="C53" s="30" t="s">
        <v>22</v>
      </c>
      <c r="D53" s="42">
        <v>258.90696969696972</v>
      </c>
      <c r="E53" s="107">
        <v>31.581771561771568</v>
      </c>
      <c r="F53" s="108">
        <v>12.192144522144524</v>
      </c>
      <c r="G53" s="43">
        <v>5.5944055944055944E-3</v>
      </c>
      <c r="H53" s="42">
        <v>14.146270396270397</v>
      </c>
      <c r="I53" s="43">
        <v>5.4665501165501169</v>
      </c>
      <c r="J53" s="42">
        <v>75.049743589743599</v>
      </c>
      <c r="K53" s="43">
        <v>28.984242424242428</v>
      </c>
      <c r="L53" s="42">
        <v>79.27039627039629</v>
      </c>
      <c r="M53" s="42">
        <v>4.1811421911421922</v>
      </c>
      <c r="N53" s="36"/>
      <c r="O53" s="36"/>
      <c r="P53" s="36"/>
      <c r="Q53" s="34">
        <v>2574</v>
      </c>
      <c r="R53" s="36"/>
      <c r="S53" s="35"/>
      <c r="T53" s="38"/>
    </row>
    <row r="54" spans="1:20" x14ac:dyDescent="0.2">
      <c r="A54" s="1"/>
      <c r="B54" s="96"/>
      <c r="C54" s="30" t="s">
        <v>23</v>
      </c>
      <c r="D54" s="44">
        <v>1</v>
      </c>
      <c r="E54" s="109"/>
      <c r="F54" s="109">
        <v>0</v>
      </c>
      <c r="G54" s="44">
        <v>1</v>
      </c>
      <c r="H54" s="44"/>
      <c r="I54" s="44">
        <v>1</v>
      </c>
      <c r="J54" s="44"/>
      <c r="K54" s="44">
        <v>0</v>
      </c>
      <c r="L54" s="44">
        <v>1</v>
      </c>
      <c r="M54" s="44">
        <v>1</v>
      </c>
      <c r="N54" s="36">
        <f>D54+F54+G54</f>
        <v>2</v>
      </c>
      <c r="O54" s="36">
        <f>I54+K54+L54+M54</f>
        <v>3</v>
      </c>
      <c r="P54" s="36">
        <f>N54+O54</f>
        <v>5</v>
      </c>
      <c r="Q54" s="37"/>
      <c r="R54" s="36">
        <f>P54</f>
        <v>5</v>
      </c>
      <c r="S54" s="35">
        <v>1</v>
      </c>
      <c r="T54" s="38">
        <f>R54*S54</f>
        <v>5</v>
      </c>
    </row>
    <row r="55" spans="1:20" ht="12.75" customHeight="1" x14ac:dyDescent="0.2">
      <c r="A55" s="1">
        <v>12</v>
      </c>
      <c r="B55" s="96">
        <v>44</v>
      </c>
      <c r="C55" s="21" t="s">
        <v>22</v>
      </c>
      <c r="D55" s="39">
        <v>288.45</v>
      </c>
      <c r="E55" s="107">
        <v>32.090000000000003</v>
      </c>
      <c r="F55" s="108">
        <v>11.12</v>
      </c>
      <c r="G55" s="40">
        <v>0.23899999999999999</v>
      </c>
      <c r="H55" s="39">
        <v>13.79</v>
      </c>
      <c r="I55" s="40">
        <v>4.78</v>
      </c>
      <c r="J55" s="39">
        <v>77.010000000000005</v>
      </c>
      <c r="K55" s="40">
        <v>26.7</v>
      </c>
      <c r="L55" s="39">
        <v>81</v>
      </c>
      <c r="M55" s="39">
        <v>4.26</v>
      </c>
      <c r="N55" s="24"/>
      <c r="O55" s="24"/>
      <c r="P55" s="24"/>
      <c r="Q55" s="10">
        <v>301</v>
      </c>
      <c r="R55" s="24"/>
      <c r="S55" s="3"/>
      <c r="T55" s="26"/>
    </row>
    <row r="56" spans="1:20" x14ac:dyDescent="0.2">
      <c r="A56" s="1"/>
      <c r="B56" s="96"/>
      <c r="C56" s="21" t="s">
        <v>23</v>
      </c>
      <c r="D56" s="41">
        <v>1</v>
      </c>
      <c r="E56" s="109"/>
      <c r="F56" s="109">
        <v>0</v>
      </c>
      <c r="G56" s="41">
        <v>0</v>
      </c>
      <c r="H56" s="41"/>
      <c r="I56" s="41">
        <v>1</v>
      </c>
      <c r="J56" s="41"/>
      <c r="K56" s="41">
        <v>1</v>
      </c>
      <c r="L56" s="41">
        <v>1</v>
      </c>
      <c r="M56" s="41">
        <v>1</v>
      </c>
      <c r="N56" s="24">
        <f>D56+F56+G56</f>
        <v>1</v>
      </c>
      <c r="O56" s="24">
        <f>I56+K56+L56+M56</f>
        <v>4</v>
      </c>
      <c r="P56" s="24">
        <f>N56+O56</f>
        <v>5</v>
      </c>
      <c r="Q56" s="16"/>
      <c r="R56" s="24">
        <f>P56</f>
        <v>5</v>
      </c>
      <c r="S56" s="3">
        <v>1</v>
      </c>
      <c r="T56" s="26">
        <f>R56*S56</f>
        <v>5</v>
      </c>
    </row>
    <row r="57" spans="1:20" ht="12.75" customHeight="1" x14ac:dyDescent="0.2">
      <c r="A57" s="1">
        <v>13</v>
      </c>
      <c r="B57" s="96">
        <v>4</v>
      </c>
      <c r="C57" s="21" t="s">
        <v>22</v>
      </c>
      <c r="D57" s="39">
        <v>261.27923236007445</v>
      </c>
      <c r="E57" s="107">
        <v>38.797621500686233</v>
      </c>
      <c r="F57" s="108">
        <v>14.753351068830021</v>
      </c>
      <c r="G57" s="40">
        <v>7.7229239128391206E-2</v>
      </c>
      <c r="H57" s="39">
        <v>17.975570324691194</v>
      </c>
      <c r="I57" s="40">
        <v>6.8804519731523444</v>
      </c>
      <c r="J57" s="39">
        <v>75.20481415330238</v>
      </c>
      <c r="K57" s="40">
        <v>28.864067194344695</v>
      </c>
      <c r="L57" s="39">
        <v>76.464607343623683</v>
      </c>
      <c r="M57" s="39">
        <v>4.4024196732407077</v>
      </c>
      <c r="N57" s="24"/>
      <c r="O57" s="24"/>
      <c r="P57" s="24"/>
      <c r="Q57" s="10">
        <v>5318.9</v>
      </c>
      <c r="R57" s="24"/>
      <c r="S57" s="3"/>
      <c r="T57" s="26"/>
    </row>
    <row r="58" spans="1:20" x14ac:dyDescent="0.2">
      <c r="A58" s="1"/>
      <c r="B58" s="96"/>
      <c r="C58" s="21" t="s">
        <v>23</v>
      </c>
      <c r="D58" s="41">
        <v>1</v>
      </c>
      <c r="E58" s="109"/>
      <c r="F58" s="109">
        <v>1</v>
      </c>
      <c r="G58" s="41">
        <v>1</v>
      </c>
      <c r="H58" s="41"/>
      <c r="I58" s="41">
        <v>1</v>
      </c>
      <c r="J58" s="41"/>
      <c r="K58" s="41">
        <v>0</v>
      </c>
      <c r="L58" s="41">
        <v>1</v>
      </c>
      <c r="M58" s="41">
        <v>0</v>
      </c>
      <c r="N58" s="24">
        <f t="shared" ref="N58" si="9">D58+F58+G58</f>
        <v>3</v>
      </c>
      <c r="O58" s="24">
        <f t="shared" ref="O58" si="10">I58+K58+L58+M58</f>
        <v>2</v>
      </c>
      <c r="P58" s="24">
        <f t="shared" ref="P58" si="11">N58+O58</f>
        <v>5</v>
      </c>
      <c r="Q58" s="16"/>
      <c r="R58" s="24">
        <f t="shared" ref="R58" si="12">P58</f>
        <v>5</v>
      </c>
      <c r="S58" s="3">
        <v>0.9</v>
      </c>
      <c r="T58" s="26">
        <f t="shared" ref="T58" si="13">R58*S58</f>
        <v>4.5</v>
      </c>
    </row>
    <row r="59" spans="1:20" ht="12.75" customHeight="1" x14ac:dyDescent="0.2">
      <c r="A59" s="1">
        <v>14</v>
      </c>
      <c r="B59" s="96">
        <v>9</v>
      </c>
      <c r="C59" s="21" t="s">
        <v>22</v>
      </c>
      <c r="D59" s="39">
        <v>259.18272712297181</v>
      </c>
      <c r="E59" s="107">
        <v>37.281785273041756</v>
      </c>
      <c r="F59" s="108">
        <v>14.443544600938965</v>
      </c>
      <c r="G59" s="40">
        <v>5.1321472695824072E-2</v>
      </c>
      <c r="H59" s="39">
        <v>16.259776789391321</v>
      </c>
      <c r="I59" s="40">
        <v>6.2728420228976187</v>
      </c>
      <c r="J59" s="39">
        <v>71.026004859566754</v>
      </c>
      <c r="K59" s="40">
        <v>28.368392224693185</v>
      </c>
      <c r="L59" s="39">
        <v>70.03570546083516</v>
      </c>
      <c r="M59" s="39">
        <v>4.5639395436949188</v>
      </c>
      <c r="N59" s="24"/>
      <c r="O59" s="24"/>
      <c r="P59" s="24"/>
      <c r="Q59" s="10">
        <v>24282</v>
      </c>
      <c r="R59" s="24"/>
      <c r="S59" s="3"/>
      <c r="T59" s="26"/>
    </row>
    <row r="60" spans="1:20" x14ac:dyDescent="0.2">
      <c r="A60" s="1"/>
      <c r="B60" s="96"/>
      <c r="C60" s="21" t="s">
        <v>23</v>
      </c>
      <c r="D60" s="41">
        <v>1</v>
      </c>
      <c r="E60" s="109"/>
      <c r="F60" s="109">
        <v>1</v>
      </c>
      <c r="G60" s="41">
        <v>1</v>
      </c>
      <c r="H60" s="41"/>
      <c r="I60" s="41">
        <v>1</v>
      </c>
      <c r="J60" s="41"/>
      <c r="K60" s="41">
        <v>0</v>
      </c>
      <c r="L60" s="41">
        <v>1</v>
      </c>
      <c r="M60" s="41">
        <v>0</v>
      </c>
      <c r="N60" s="24">
        <f>D60+F60+G60</f>
        <v>3</v>
      </c>
      <c r="O60" s="24">
        <f>I60+K60+L60+M60</f>
        <v>2</v>
      </c>
      <c r="P60" s="24">
        <f>N60+O60</f>
        <v>5</v>
      </c>
      <c r="Q60" s="16"/>
      <c r="R60" s="24">
        <f>P60</f>
        <v>5</v>
      </c>
      <c r="S60" s="3">
        <v>0.9</v>
      </c>
      <c r="T60" s="26">
        <f>R60*S60</f>
        <v>4.5</v>
      </c>
    </row>
    <row r="61" spans="1:20" ht="12.75" customHeight="1" x14ac:dyDescent="0.2">
      <c r="A61" s="1">
        <v>15</v>
      </c>
      <c r="B61" s="96">
        <v>56</v>
      </c>
      <c r="C61" s="21" t="s">
        <v>22</v>
      </c>
      <c r="D61" s="39">
        <v>266.57458299919801</v>
      </c>
      <c r="E61" s="107">
        <v>34.407937048917397</v>
      </c>
      <c r="F61" s="108">
        <v>12.924775461106654</v>
      </c>
      <c r="G61" s="40">
        <v>1.6420408981555733E-2</v>
      </c>
      <c r="H61" s="39">
        <v>14.435685645549318</v>
      </c>
      <c r="I61" s="40">
        <v>5.3049582999198073</v>
      </c>
      <c r="J61" s="39">
        <v>74.441234963913388</v>
      </c>
      <c r="K61" s="40">
        <v>27.919039695268644</v>
      </c>
      <c r="L61" s="39">
        <v>83.060745789895748</v>
      </c>
      <c r="M61" s="39">
        <v>4.2579711307137122</v>
      </c>
      <c r="N61" s="24"/>
      <c r="O61" s="24"/>
      <c r="P61" s="24"/>
      <c r="Q61" s="10">
        <v>4988</v>
      </c>
      <c r="R61" s="24"/>
      <c r="S61" s="3"/>
      <c r="T61" s="26"/>
    </row>
    <row r="62" spans="1:20" x14ac:dyDescent="0.2">
      <c r="A62" s="1"/>
      <c r="B62" s="96"/>
      <c r="C62" s="21" t="s">
        <v>23</v>
      </c>
      <c r="D62" s="41">
        <v>1</v>
      </c>
      <c r="E62" s="109"/>
      <c r="F62" s="109">
        <v>0</v>
      </c>
      <c r="G62" s="41">
        <v>1</v>
      </c>
      <c r="H62" s="41"/>
      <c r="I62" s="41">
        <v>1</v>
      </c>
      <c r="J62" s="41"/>
      <c r="K62" s="41">
        <v>1</v>
      </c>
      <c r="L62" s="41">
        <v>1</v>
      </c>
      <c r="M62" s="41">
        <v>1</v>
      </c>
      <c r="N62" s="24">
        <f t="shared" ref="N62" si="14">D62+F62+G62</f>
        <v>2</v>
      </c>
      <c r="O62" s="24">
        <f t="shared" ref="O62" si="15">I62+K62+L62+M62</f>
        <v>4</v>
      </c>
      <c r="P62" s="24">
        <f t="shared" ref="P62" si="16">N62+O62</f>
        <v>6</v>
      </c>
      <c r="Q62" s="16"/>
      <c r="R62" s="24">
        <f t="shared" ref="R62" si="17">P62</f>
        <v>6</v>
      </c>
      <c r="S62" s="3">
        <v>0.7</v>
      </c>
      <c r="T62" s="26">
        <f t="shared" ref="T62" si="18">R62*S62</f>
        <v>4.1999999999999993</v>
      </c>
    </row>
    <row r="63" spans="1:20" ht="12.75" customHeight="1" x14ac:dyDescent="0.2">
      <c r="A63" s="1">
        <v>16</v>
      </c>
      <c r="B63" s="96">
        <v>65</v>
      </c>
      <c r="C63" s="21" t="s">
        <v>22</v>
      </c>
      <c r="D63" s="39">
        <v>260.6886709206928</v>
      </c>
      <c r="E63" s="107">
        <v>35.502076832920956</v>
      </c>
      <c r="F63" s="108">
        <v>13.683143898945175</v>
      </c>
      <c r="G63" s="40">
        <v>7.4305912228154691E-2</v>
      </c>
      <c r="H63" s="39">
        <v>16.986928636541219</v>
      </c>
      <c r="I63" s="40">
        <v>6.5782095324912104</v>
      </c>
      <c r="J63" s="39">
        <v>77.089951425966916</v>
      </c>
      <c r="K63" s="40">
        <v>29.66177735382211</v>
      </c>
      <c r="L63" s="39">
        <v>70.419631462430004</v>
      </c>
      <c r="M63" s="39">
        <v>4.3683212657898167</v>
      </c>
      <c r="N63" s="24"/>
      <c r="O63" s="24"/>
      <c r="P63" s="24"/>
      <c r="Q63" s="10">
        <v>3071.6</v>
      </c>
      <c r="R63" s="24"/>
      <c r="S63" s="3"/>
      <c r="T63" s="26"/>
    </row>
    <row r="64" spans="1:20" x14ac:dyDescent="0.2">
      <c r="A64" s="1"/>
      <c r="B64" s="96"/>
      <c r="C64" s="21" t="s">
        <v>23</v>
      </c>
      <c r="D64" s="41">
        <v>1</v>
      </c>
      <c r="E64" s="109"/>
      <c r="F64" s="109">
        <v>1</v>
      </c>
      <c r="G64" s="41">
        <v>1</v>
      </c>
      <c r="H64" s="41"/>
      <c r="I64" s="41">
        <v>1</v>
      </c>
      <c r="J64" s="41"/>
      <c r="K64" s="41">
        <v>0</v>
      </c>
      <c r="L64" s="41">
        <v>1</v>
      </c>
      <c r="M64" s="41">
        <v>0</v>
      </c>
      <c r="N64" s="24">
        <f>D64+F64+G64</f>
        <v>3</v>
      </c>
      <c r="O64" s="24">
        <f>I64+K64+L64+M64</f>
        <v>2</v>
      </c>
      <c r="P64" s="24">
        <f>N64+O64</f>
        <v>5</v>
      </c>
      <c r="Q64" s="16"/>
      <c r="R64" s="24">
        <f>P64</f>
        <v>5</v>
      </c>
      <c r="S64" s="3">
        <v>0.8</v>
      </c>
      <c r="T64" s="26">
        <f>R64*S64</f>
        <v>4</v>
      </c>
    </row>
    <row r="65" spans="1:20" ht="12.75" customHeight="1" x14ac:dyDescent="0.2">
      <c r="A65" s="1">
        <v>17</v>
      </c>
      <c r="B65" s="96">
        <v>38</v>
      </c>
      <c r="C65" s="30" t="s">
        <v>22</v>
      </c>
      <c r="D65" s="42">
        <v>239.40720856233722</v>
      </c>
      <c r="E65" s="107">
        <v>34.611117732137686</v>
      </c>
      <c r="F65" s="108">
        <v>14.433302285218394</v>
      </c>
      <c r="G65" s="43">
        <v>9.8133121203355531E-2</v>
      </c>
      <c r="H65" s="42">
        <v>14.068849291293031</v>
      </c>
      <c r="I65" s="43">
        <v>5.8741903384437366</v>
      </c>
      <c r="J65" s="42">
        <v>69.228441423199286</v>
      </c>
      <c r="K65" s="43">
        <v>28.969838009835119</v>
      </c>
      <c r="L65" s="42">
        <v>69.472432745154734</v>
      </c>
      <c r="M65" s="42">
        <v>4.5491321955452699</v>
      </c>
      <c r="N65" s="36"/>
      <c r="O65" s="36"/>
      <c r="P65" s="36"/>
      <c r="Q65" s="34">
        <v>17285</v>
      </c>
      <c r="R65" s="36"/>
      <c r="S65" s="35"/>
      <c r="T65" s="38"/>
    </row>
    <row r="66" spans="1:20" x14ac:dyDescent="0.2">
      <c r="A66" s="1"/>
      <c r="B66" s="96"/>
      <c r="C66" s="30" t="s">
        <v>23</v>
      </c>
      <c r="D66" s="44">
        <v>0</v>
      </c>
      <c r="E66" s="109"/>
      <c r="F66" s="109">
        <v>1</v>
      </c>
      <c r="G66" s="44">
        <v>1</v>
      </c>
      <c r="H66" s="44"/>
      <c r="I66" s="44">
        <v>1</v>
      </c>
      <c r="J66" s="44"/>
      <c r="K66" s="44">
        <v>0</v>
      </c>
      <c r="L66" s="44">
        <v>1</v>
      </c>
      <c r="M66" s="44">
        <v>0</v>
      </c>
      <c r="N66" s="36">
        <f>D66+F66+G66</f>
        <v>2</v>
      </c>
      <c r="O66" s="36">
        <f>I66+K66+L66+M66</f>
        <v>2</v>
      </c>
      <c r="P66" s="36">
        <f>N66+O66</f>
        <v>4</v>
      </c>
      <c r="Q66" s="37"/>
      <c r="R66" s="36">
        <f>P66</f>
        <v>4</v>
      </c>
      <c r="S66" s="35">
        <v>1</v>
      </c>
      <c r="T66" s="38">
        <f>R66*S66</f>
        <v>4</v>
      </c>
    </row>
    <row r="67" spans="1:20" x14ac:dyDescent="0.2">
      <c r="A67" s="1">
        <v>18</v>
      </c>
      <c r="B67" s="96">
        <v>1</v>
      </c>
      <c r="C67" s="30" t="s">
        <v>22</v>
      </c>
      <c r="D67" s="42">
        <v>247.52094615684746</v>
      </c>
      <c r="E67" s="107">
        <v>34.162235382643125</v>
      </c>
      <c r="F67" s="108">
        <v>13.772742879438161</v>
      </c>
      <c r="G67" s="43">
        <v>4.4063179309960426E-2</v>
      </c>
      <c r="H67" s="42">
        <v>14.622064823588435</v>
      </c>
      <c r="I67" s="43">
        <v>5.9128443230589154</v>
      </c>
      <c r="J67" s="42">
        <v>70.841739590881218</v>
      </c>
      <c r="K67" s="43">
        <v>28.57763196031437</v>
      </c>
      <c r="L67" s="42">
        <v>74.07198595396018</v>
      </c>
      <c r="M67" s="42">
        <v>4.459801293127474</v>
      </c>
      <c r="N67" s="36"/>
      <c r="O67" s="36"/>
      <c r="P67" s="36"/>
      <c r="Q67" s="34">
        <v>35882</v>
      </c>
      <c r="R67" s="36"/>
      <c r="S67" s="35"/>
      <c r="T67" s="38"/>
    </row>
    <row r="68" spans="1:20" x14ac:dyDescent="0.2">
      <c r="A68" s="1"/>
      <c r="B68" s="96"/>
      <c r="C68" s="30" t="s">
        <v>23</v>
      </c>
      <c r="D68" s="44">
        <v>0</v>
      </c>
      <c r="E68" s="109"/>
      <c r="F68" s="109">
        <v>1</v>
      </c>
      <c r="G68" s="44">
        <v>1</v>
      </c>
      <c r="H68" s="44"/>
      <c r="I68" s="44">
        <v>1</v>
      </c>
      <c r="J68" s="44"/>
      <c r="K68" s="44">
        <v>0</v>
      </c>
      <c r="L68" s="44">
        <v>1</v>
      </c>
      <c r="M68" s="44">
        <v>0</v>
      </c>
      <c r="N68" s="36">
        <f>D68+F68+G68</f>
        <v>2</v>
      </c>
      <c r="O68" s="36">
        <f>I68+K68+L68+M68</f>
        <v>2</v>
      </c>
      <c r="P68" s="36">
        <f>N68+O68</f>
        <v>4</v>
      </c>
      <c r="Q68" s="37"/>
      <c r="R68" s="36">
        <f>P68</f>
        <v>4</v>
      </c>
      <c r="S68" s="35">
        <v>1</v>
      </c>
      <c r="T68" s="38">
        <f>R68*S68</f>
        <v>4</v>
      </c>
    </row>
    <row r="69" spans="1:20" ht="12.75" customHeight="1" x14ac:dyDescent="0.2">
      <c r="A69" s="1">
        <v>19</v>
      </c>
      <c r="B69" s="96">
        <v>22</v>
      </c>
      <c r="C69" s="21" t="s">
        <v>22</v>
      </c>
      <c r="D69" s="39">
        <v>248.66744704992439</v>
      </c>
      <c r="E69" s="107">
        <v>33.314126323751886</v>
      </c>
      <c r="F69" s="108">
        <v>13.431279626828037</v>
      </c>
      <c r="G69" s="40">
        <v>6.9080685829551181E-2</v>
      </c>
      <c r="H69" s="39">
        <v>14.037697932425617</v>
      </c>
      <c r="I69" s="40">
        <v>5.6522900907715572</v>
      </c>
      <c r="J69" s="39">
        <v>72.535086359051931</v>
      </c>
      <c r="K69" s="40">
        <v>29.169384140191632</v>
      </c>
      <c r="L69" s="39">
        <v>66.439044377206244</v>
      </c>
      <c r="M69" s="39">
        <v>4.5314031770045382</v>
      </c>
      <c r="N69" s="24"/>
      <c r="O69" s="24"/>
      <c r="P69" s="24"/>
      <c r="Q69" s="10">
        <v>15864</v>
      </c>
      <c r="R69" s="26"/>
      <c r="S69" s="3"/>
      <c r="T69" s="26"/>
    </row>
    <row r="70" spans="1:20" x14ac:dyDescent="0.2">
      <c r="A70" s="1"/>
      <c r="B70" s="96"/>
      <c r="C70" s="21" t="s">
        <v>23</v>
      </c>
      <c r="D70" s="41">
        <v>0</v>
      </c>
      <c r="E70" s="109"/>
      <c r="F70" s="109">
        <v>1</v>
      </c>
      <c r="G70" s="41">
        <v>1</v>
      </c>
      <c r="H70" s="41"/>
      <c r="I70" s="41">
        <v>1</v>
      </c>
      <c r="J70" s="41"/>
      <c r="K70" s="41">
        <v>0</v>
      </c>
      <c r="L70" s="41">
        <v>1</v>
      </c>
      <c r="M70" s="41">
        <v>0</v>
      </c>
      <c r="N70" s="24">
        <f>D70+F70+G70</f>
        <v>2</v>
      </c>
      <c r="O70" s="24">
        <f>I70+K70+L70+M70</f>
        <v>2</v>
      </c>
      <c r="P70" s="24">
        <f>N70+O70</f>
        <v>4</v>
      </c>
      <c r="Q70" s="16"/>
      <c r="R70" s="24">
        <f>P70</f>
        <v>4</v>
      </c>
      <c r="S70" s="3">
        <v>1</v>
      </c>
      <c r="T70" s="26">
        <f>R70*S70</f>
        <v>4</v>
      </c>
    </row>
    <row r="71" spans="1:20" ht="12.75" customHeight="1" x14ac:dyDescent="0.2">
      <c r="A71" s="1">
        <v>20</v>
      </c>
      <c r="B71" s="96">
        <v>37</v>
      </c>
      <c r="C71" s="21" t="s">
        <v>22</v>
      </c>
      <c r="D71" s="39">
        <v>249.77427268901673</v>
      </c>
      <c r="E71" s="107">
        <v>32.590234254453641</v>
      </c>
      <c r="F71" s="108">
        <v>13.013550287557866</v>
      </c>
      <c r="G71" s="40">
        <v>8.8436526862112508E-2</v>
      </c>
      <c r="H71" s="39">
        <v>14.570528825922292</v>
      </c>
      <c r="I71" s="40">
        <v>5.8036835460793945</v>
      </c>
      <c r="J71" s="39">
        <v>70.826007855239169</v>
      </c>
      <c r="K71" s="40">
        <v>28.379513255716088</v>
      </c>
      <c r="L71" s="39">
        <v>85.313508205919476</v>
      </c>
      <c r="M71" s="39">
        <v>4.2144606536681168</v>
      </c>
      <c r="N71" s="24"/>
      <c r="O71" s="24"/>
      <c r="P71" s="24"/>
      <c r="Q71" s="10">
        <v>7129</v>
      </c>
      <c r="R71" s="24"/>
      <c r="S71" s="3"/>
      <c r="T71" s="26"/>
    </row>
    <row r="72" spans="1:20" x14ac:dyDescent="0.2">
      <c r="A72" s="1"/>
      <c r="B72" s="96"/>
      <c r="C72" s="21" t="s">
        <v>23</v>
      </c>
      <c r="D72" s="41">
        <v>0</v>
      </c>
      <c r="E72" s="109"/>
      <c r="F72" s="109">
        <v>1</v>
      </c>
      <c r="G72" s="41">
        <v>1</v>
      </c>
      <c r="H72" s="41"/>
      <c r="I72" s="41">
        <v>1</v>
      </c>
      <c r="J72" s="41"/>
      <c r="K72" s="41">
        <v>0</v>
      </c>
      <c r="L72" s="41">
        <v>1</v>
      </c>
      <c r="M72" s="41">
        <v>1</v>
      </c>
      <c r="N72" s="24">
        <f>D72+F72+G72</f>
        <v>2</v>
      </c>
      <c r="O72" s="24">
        <f>I72+K72+L72+M72</f>
        <v>3</v>
      </c>
      <c r="P72" s="24">
        <f>N72+O72</f>
        <v>5</v>
      </c>
      <c r="Q72" s="16"/>
      <c r="R72" s="24">
        <f>P72</f>
        <v>5</v>
      </c>
      <c r="S72" s="3">
        <v>0.8</v>
      </c>
      <c r="T72" s="26">
        <f>R72*S72</f>
        <v>4</v>
      </c>
    </row>
    <row r="73" spans="1:20" ht="12.75" customHeight="1" x14ac:dyDescent="0.2">
      <c r="A73" s="1">
        <v>21</v>
      </c>
      <c r="B73" s="96">
        <v>53</v>
      </c>
      <c r="C73" s="21" t="s">
        <v>22</v>
      </c>
      <c r="D73" s="39">
        <v>251.34730411287907</v>
      </c>
      <c r="E73" s="107">
        <v>32.315145601921351</v>
      </c>
      <c r="F73" s="108">
        <v>12.924190933653557</v>
      </c>
      <c r="G73" s="40">
        <v>9.2802611828279813E-2</v>
      </c>
      <c r="H73" s="39">
        <v>14.771562593815672</v>
      </c>
      <c r="I73" s="40">
        <v>5.9128865205643946</v>
      </c>
      <c r="J73" s="39">
        <v>74.612796457520261</v>
      </c>
      <c r="K73" s="40">
        <v>29.685712999099369</v>
      </c>
      <c r="L73" s="39">
        <v>68.936355448814169</v>
      </c>
      <c r="M73" s="39">
        <v>4.5635229660762535</v>
      </c>
      <c r="N73" s="24"/>
      <c r="O73" s="24"/>
      <c r="P73" s="24"/>
      <c r="Q73" s="10">
        <v>6662</v>
      </c>
      <c r="R73" s="24"/>
      <c r="S73" s="3"/>
      <c r="T73" s="26"/>
    </row>
    <row r="74" spans="1:20" x14ac:dyDescent="0.2">
      <c r="A74" s="1"/>
      <c r="B74" s="96"/>
      <c r="C74" s="21" t="s">
        <v>23</v>
      </c>
      <c r="D74" s="41">
        <v>1</v>
      </c>
      <c r="E74" s="109"/>
      <c r="F74" s="109">
        <v>0</v>
      </c>
      <c r="G74" s="41">
        <v>1</v>
      </c>
      <c r="H74" s="41"/>
      <c r="I74" s="41">
        <v>1</v>
      </c>
      <c r="J74" s="41"/>
      <c r="K74" s="41">
        <v>0</v>
      </c>
      <c r="L74" s="41">
        <v>1</v>
      </c>
      <c r="M74" s="41">
        <v>0</v>
      </c>
      <c r="N74" s="24">
        <f t="shared" ref="N74" si="19">D74+F74+G74</f>
        <v>2</v>
      </c>
      <c r="O74" s="24">
        <f t="shared" ref="O74" si="20">I74+K74+L74+M74</f>
        <v>2</v>
      </c>
      <c r="P74" s="24">
        <f t="shared" ref="P74" si="21">N74+O74</f>
        <v>4</v>
      </c>
      <c r="Q74" s="16"/>
      <c r="R74" s="24">
        <f t="shared" ref="R74" si="22">P74</f>
        <v>4</v>
      </c>
      <c r="S74" s="3">
        <v>1</v>
      </c>
      <c r="T74" s="26">
        <f t="shared" ref="T74" si="23">R74*S74</f>
        <v>4</v>
      </c>
    </row>
    <row r="75" spans="1:20" x14ac:dyDescent="0.2">
      <c r="A75" s="1">
        <v>22</v>
      </c>
      <c r="B75" s="96">
        <v>60</v>
      </c>
      <c r="C75" s="21" t="s">
        <v>22</v>
      </c>
      <c r="D75" s="39">
        <v>265.69831168831172</v>
      </c>
      <c r="E75" s="107">
        <v>32.777012987012988</v>
      </c>
      <c r="F75" s="108">
        <v>12.548181818181819</v>
      </c>
      <c r="G75" s="40">
        <v>6.6948051948051951E-2</v>
      </c>
      <c r="H75" s="39">
        <v>13.90935064935065</v>
      </c>
      <c r="I75" s="40">
        <v>5.373636363636364</v>
      </c>
      <c r="J75" s="39">
        <v>75.277792207792203</v>
      </c>
      <c r="K75" s="40">
        <v>28.50987012987013</v>
      </c>
      <c r="L75" s="39">
        <v>72.220779220779221</v>
      </c>
      <c r="M75" s="39">
        <v>4.39077922077922</v>
      </c>
      <c r="N75" s="24"/>
      <c r="O75" s="24"/>
      <c r="P75" s="24"/>
      <c r="Q75" s="10">
        <v>3080</v>
      </c>
      <c r="R75" s="24"/>
      <c r="S75" s="3"/>
      <c r="T75" s="26"/>
    </row>
    <row r="76" spans="1:20" x14ac:dyDescent="0.2">
      <c r="A76" s="1"/>
      <c r="B76" s="96"/>
      <c r="C76" s="21" t="s">
        <v>23</v>
      </c>
      <c r="D76" s="41">
        <v>1</v>
      </c>
      <c r="E76" s="109"/>
      <c r="F76" s="109">
        <v>0</v>
      </c>
      <c r="G76" s="41">
        <v>1</v>
      </c>
      <c r="H76" s="41"/>
      <c r="I76" s="41">
        <v>1</v>
      </c>
      <c r="J76" s="41"/>
      <c r="K76" s="41">
        <v>0</v>
      </c>
      <c r="L76" s="41">
        <v>1</v>
      </c>
      <c r="M76" s="41">
        <v>0</v>
      </c>
      <c r="N76" s="24">
        <f t="shared" ref="N76" si="24">D76+F76+G76</f>
        <v>2</v>
      </c>
      <c r="O76" s="24">
        <f t="shared" ref="O76" si="25">I76+K76+L76+M76</f>
        <v>2</v>
      </c>
      <c r="P76" s="24">
        <f t="shared" ref="P76" si="26">N76+O76</f>
        <v>4</v>
      </c>
      <c r="Q76" s="16"/>
      <c r="R76" s="24">
        <f t="shared" ref="R76" si="27">P76</f>
        <v>4</v>
      </c>
      <c r="S76" s="3">
        <v>0.9</v>
      </c>
      <c r="T76" s="26">
        <f t="shared" ref="T76" si="28">R76*S76</f>
        <v>3.6</v>
      </c>
    </row>
    <row r="77" spans="1:20" ht="12.75" customHeight="1" x14ac:dyDescent="0.2">
      <c r="A77" s="1">
        <v>23</v>
      </c>
      <c r="B77" s="96">
        <v>40</v>
      </c>
      <c r="C77" s="21" t="s">
        <v>22</v>
      </c>
      <c r="D77" s="39">
        <v>245.25477122454379</v>
      </c>
      <c r="E77" s="107">
        <v>35.063019042581324</v>
      </c>
      <c r="F77" s="108">
        <v>14.47226924094155</v>
      </c>
      <c r="G77" s="40">
        <v>0.32866979635017196</v>
      </c>
      <c r="H77" s="39">
        <v>15.330383496429514</v>
      </c>
      <c r="I77" s="40">
        <v>6.3108384025390105</v>
      </c>
      <c r="J77" s="39">
        <v>70.098784713038881</v>
      </c>
      <c r="K77" s="40">
        <v>28.603640571277442</v>
      </c>
      <c r="L77" s="39">
        <v>66.380983866701939</v>
      </c>
      <c r="M77" s="39">
        <v>4.6927228246495636</v>
      </c>
      <c r="N77" s="24"/>
      <c r="O77" s="24"/>
      <c r="P77" s="24"/>
      <c r="Q77" s="10">
        <v>7562</v>
      </c>
      <c r="R77" s="24"/>
      <c r="S77" s="3"/>
      <c r="T77" s="26"/>
    </row>
    <row r="78" spans="1:20" x14ac:dyDescent="0.2">
      <c r="A78" s="1"/>
      <c r="B78" s="96"/>
      <c r="C78" s="21" t="s">
        <v>23</v>
      </c>
      <c r="D78" s="41">
        <v>0</v>
      </c>
      <c r="E78" s="109"/>
      <c r="F78" s="109">
        <v>1</v>
      </c>
      <c r="G78" s="41">
        <v>0</v>
      </c>
      <c r="H78" s="41"/>
      <c r="I78" s="41">
        <v>1</v>
      </c>
      <c r="J78" s="41"/>
      <c r="K78" s="41">
        <v>0</v>
      </c>
      <c r="L78" s="41">
        <v>1</v>
      </c>
      <c r="M78" s="41">
        <v>0</v>
      </c>
      <c r="N78" s="24">
        <f>D78+F78+G78</f>
        <v>1</v>
      </c>
      <c r="O78" s="24">
        <f>I78+K78+L78+M78</f>
        <v>2</v>
      </c>
      <c r="P78" s="24">
        <f>N78+O78</f>
        <v>3</v>
      </c>
      <c r="Q78" s="16"/>
      <c r="R78" s="24">
        <f>P78</f>
        <v>3</v>
      </c>
      <c r="S78" s="3">
        <v>1</v>
      </c>
      <c r="T78" s="26">
        <f>R78*S78</f>
        <v>3</v>
      </c>
    </row>
    <row r="79" spans="1:20" ht="12.75" customHeight="1" x14ac:dyDescent="0.2">
      <c r="A79" s="1">
        <v>24</v>
      </c>
      <c r="B79" s="96">
        <v>47</v>
      </c>
      <c r="C79" s="21" t="s">
        <v>22</v>
      </c>
      <c r="D79" s="39">
        <v>250.89424528301888</v>
      </c>
      <c r="E79" s="107">
        <v>31.013207547169809</v>
      </c>
      <c r="F79" s="108">
        <v>12.362264150943394</v>
      </c>
      <c r="G79" s="40">
        <v>0.15526415094339624</v>
      </c>
      <c r="H79" s="39">
        <v>11.933207547169813</v>
      </c>
      <c r="I79" s="40">
        <v>4.7612264150943391</v>
      </c>
      <c r="J79" s="39">
        <v>77.014150943396217</v>
      </c>
      <c r="K79" s="40">
        <v>30.69132075471698</v>
      </c>
      <c r="L79" s="39">
        <v>65.179245283018872</v>
      </c>
      <c r="M79" s="39">
        <v>4.4612264150943393</v>
      </c>
      <c r="N79" s="24"/>
      <c r="O79" s="24"/>
      <c r="P79" s="24"/>
      <c r="Q79" s="10">
        <v>848</v>
      </c>
      <c r="R79" s="26"/>
      <c r="S79" s="3"/>
      <c r="T79" s="3"/>
    </row>
    <row r="80" spans="1:20" x14ac:dyDescent="0.2">
      <c r="A80" s="1"/>
      <c r="B80" s="96"/>
      <c r="C80" s="21" t="s">
        <v>23</v>
      </c>
      <c r="D80" s="41">
        <v>1</v>
      </c>
      <c r="E80" s="109"/>
      <c r="F80" s="109">
        <v>0</v>
      </c>
      <c r="G80" s="41">
        <v>0</v>
      </c>
      <c r="H80" s="41"/>
      <c r="I80" s="41">
        <v>1</v>
      </c>
      <c r="J80" s="41"/>
      <c r="K80" s="41">
        <v>0</v>
      </c>
      <c r="L80" s="41">
        <v>1</v>
      </c>
      <c r="M80" s="41">
        <v>0</v>
      </c>
      <c r="N80" s="24">
        <f>D80+F80+G80</f>
        <v>1</v>
      </c>
      <c r="O80" s="24">
        <f>I80+K80+L80+M80</f>
        <v>2</v>
      </c>
      <c r="P80" s="24">
        <f>N80+O80</f>
        <v>3</v>
      </c>
      <c r="Q80" s="16"/>
      <c r="R80" s="24">
        <f>P80</f>
        <v>3</v>
      </c>
      <c r="S80" s="3">
        <v>1</v>
      </c>
      <c r="T80" s="26">
        <f>R80*S80</f>
        <v>3</v>
      </c>
    </row>
    <row r="81" spans="1:20" ht="12.75" customHeight="1" x14ac:dyDescent="0.2">
      <c r="A81" s="1">
        <v>25</v>
      </c>
      <c r="B81" s="96">
        <v>51</v>
      </c>
      <c r="C81" s="21" t="s">
        <v>22</v>
      </c>
      <c r="D81" s="39">
        <v>285.47496365968362</v>
      </c>
      <c r="E81" s="107">
        <v>35.045737494655839</v>
      </c>
      <c r="F81" s="108">
        <v>12.305651988029073</v>
      </c>
      <c r="G81" s="40">
        <v>0.11784352287302269</v>
      </c>
      <c r="H81" s="39">
        <v>10.641526293287731</v>
      </c>
      <c r="I81" s="40">
        <v>3.7427404873877732</v>
      </c>
      <c r="J81" s="39">
        <v>80.697028644719964</v>
      </c>
      <c r="K81" s="40">
        <v>28.240085506626766</v>
      </c>
      <c r="L81" s="39">
        <v>78.60025651988029</v>
      </c>
      <c r="M81" s="39">
        <v>4.3848225737494655</v>
      </c>
      <c r="N81" s="24"/>
      <c r="O81" s="24"/>
      <c r="P81" s="24"/>
      <c r="Q81" s="10">
        <v>2339</v>
      </c>
      <c r="R81" s="24"/>
      <c r="S81" s="3"/>
      <c r="T81" s="26"/>
    </row>
    <row r="82" spans="1:20" x14ac:dyDescent="0.2">
      <c r="A82" s="1"/>
      <c r="B82" s="96"/>
      <c r="C82" s="21" t="s">
        <v>23</v>
      </c>
      <c r="D82" s="41">
        <v>1</v>
      </c>
      <c r="E82" s="109"/>
      <c r="F82" s="109">
        <v>0</v>
      </c>
      <c r="G82" s="41">
        <v>0</v>
      </c>
      <c r="H82" s="41"/>
      <c r="I82" s="41">
        <v>1</v>
      </c>
      <c r="J82" s="41"/>
      <c r="K82" s="41">
        <v>0</v>
      </c>
      <c r="L82" s="41">
        <v>1</v>
      </c>
      <c r="M82" s="41">
        <v>0</v>
      </c>
      <c r="N82" s="24">
        <f>D82+F82+G82</f>
        <v>1</v>
      </c>
      <c r="O82" s="24">
        <f>I82+K82+L82+M82</f>
        <v>2</v>
      </c>
      <c r="P82" s="24">
        <f>N82+O82</f>
        <v>3</v>
      </c>
      <c r="Q82" s="16"/>
      <c r="R82" s="24">
        <f>P82</f>
        <v>3</v>
      </c>
      <c r="S82" s="3">
        <v>1</v>
      </c>
      <c r="T82" s="26">
        <f>R82*S82</f>
        <v>3</v>
      </c>
    </row>
    <row r="83" spans="1:20" ht="12.75" customHeight="1" x14ac:dyDescent="0.2">
      <c r="A83" s="1">
        <v>26</v>
      </c>
      <c r="B83" s="96">
        <v>46</v>
      </c>
      <c r="C83" s="21" t="s">
        <v>22</v>
      </c>
      <c r="D83" s="39">
        <v>247.70653564743913</v>
      </c>
      <c r="E83" s="107">
        <v>35.68951590947762</v>
      </c>
      <c r="F83" s="108">
        <v>14.476058363110431</v>
      </c>
      <c r="G83" s="40">
        <v>0.14991415688276336</v>
      </c>
      <c r="H83" s="39">
        <v>14.677177131189381</v>
      </c>
      <c r="I83" s="40">
        <v>5.9820359026714307</v>
      </c>
      <c r="J83" s="39">
        <v>68.686676875957119</v>
      </c>
      <c r="K83" s="40">
        <v>27.77824059894504</v>
      </c>
      <c r="L83" s="39">
        <v>71.62633996937214</v>
      </c>
      <c r="M83" s="39">
        <v>4.5468836140888209</v>
      </c>
      <c r="N83" s="24"/>
      <c r="O83" s="24"/>
      <c r="P83" s="24"/>
      <c r="Q83" s="10">
        <v>11754</v>
      </c>
      <c r="R83" s="24"/>
      <c r="S83" s="3"/>
      <c r="T83" s="26"/>
    </row>
    <row r="84" spans="1:20" x14ac:dyDescent="0.2">
      <c r="A84" s="1"/>
      <c r="B84" s="96"/>
      <c r="C84" s="21" t="s">
        <v>23</v>
      </c>
      <c r="D84" s="41">
        <v>0</v>
      </c>
      <c r="E84" s="109"/>
      <c r="F84" s="109">
        <v>1</v>
      </c>
      <c r="G84" s="41">
        <v>0</v>
      </c>
      <c r="H84" s="41"/>
      <c r="I84" s="41">
        <v>1</v>
      </c>
      <c r="J84" s="41"/>
      <c r="K84" s="41">
        <v>1</v>
      </c>
      <c r="L84" s="41">
        <v>1</v>
      </c>
      <c r="M84" s="41">
        <v>0</v>
      </c>
      <c r="N84" s="24">
        <f>D84+F84+G84</f>
        <v>1</v>
      </c>
      <c r="O84" s="24">
        <f>I84+K84+L84+M84</f>
        <v>3</v>
      </c>
      <c r="P84" s="24">
        <f>N84+O84</f>
        <v>4</v>
      </c>
      <c r="Q84" s="16"/>
      <c r="R84" s="24">
        <f>P84</f>
        <v>4</v>
      </c>
      <c r="S84" s="3">
        <v>0.7</v>
      </c>
      <c r="T84" s="26">
        <f>R84*S84</f>
        <v>2.8</v>
      </c>
    </row>
    <row r="85" spans="1:20" ht="12.75" customHeight="1" x14ac:dyDescent="0.2">
      <c r="A85" s="1">
        <v>27</v>
      </c>
      <c r="B85" s="96">
        <v>58</v>
      </c>
      <c r="C85" s="21" t="s">
        <v>22</v>
      </c>
      <c r="D85" s="39">
        <v>195.79</v>
      </c>
      <c r="E85" s="107">
        <v>29.84</v>
      </c>
      <c r="F85" s="108">
        <v>15.24</v>
      </c>
      <c r="G85" s="40">
        <v>6.8000000000000005E-2</v>
      </c>
      <c r="H85" s="39">
        <v>11.31</v>
      </c>
      <c r="I85" s="40">
        <v>5.78</v>
      </c>
      <c r="J85" s="39">
        <v>53.31</v>
      </c>
      <c r="K85" s="40">
        <v>27.23</v>
      </c>
      <c r="L85" s="39">
        <v>87</v>
      </c>
      <c r="M85" s="39">
        <v>4.6399999999999997</v>
      </c>
      <c r="N85" s="24"/>
      <c r="O85" s="24"/>
      <c r="P85" s="24"/>
      <c r="Q85" s="10">
        <v>320</v>
      </c>
      <c r="R85" s="24"/>
      <c r="S85" s="3"/>
      <c r="T85" s="26"/>
    </row>
    <row r="86" spans="1:20" x14ac:dyDescent="0.2">
      <c r="A86" s="1"/>
      <c r="B86" s="96"/>
      <c r="C86" s="21" t="s">
        <v>23</v>
      </c>
      <c r="D86" s="41">
        <v>0</v>
      </c>
      <c r="E86" s="109"/>
      <c r="F86" s="109">
        <v>1</v>
      </c>
      <c r="G86" s="41">
        <v>1</v>
      </c>
      <c r="H86" s="41"/>
      <c r="I86" s="41">
        <v>1</v>
      </c>
      <c r="J86" s="41"/>
      <c r="K86" s="41">
        <v>1</v>
      </c>
      <c r="L86" s="41">
        <v>1</v>
      </c>
      <c r="M86" s="41">
        <v>0</v>
      </c>
      <c r="N86" s="24">
        <f t="shared" ref="N86" si="29">D86+F86+G86</f>
        <v>2</v>
      </c>
      <c r="O86" s="24">
        <f t="shared" ref="O86" si="30">I86+K86+L86+M86</f>
        <v>3</v>
      </c>
      <c r="P86" s="24">
        <f t="shared" ref="P86" si="31">N86+O86</f>
        <v>5</v>
      </c>
      <c r="Q86" s="16"/>
      <c r="R86" s="24">
        <f t="shared" ref="R86" si="32">P86</f>
        <v>5</v>
      </c>
      <c r="S86" s="3">
        <v>0.5</v>
      </c>
      <c r="T86" s="26">
        <f t="shared" ref="T86" si="33">R86*S86</f>
        <v>2.5</v>
      </c>
    </row>
    <row r="87" spans="1:20" ht="12.75" customHeight="1" x14ac:dyDescent="0.2">
      <c r="A87" s="1">
        <v>28</v>
      </c>
      <c r="B87" s="96">
        <v>32</v>
      </c>
      <c r="C87" s="21" t="s">
        <v>22</v>
      </c>
      <c r="D87" s="39">
        <v>244.05836701883325</v>
      </c>
      <c r="E87" s="107">
        <v>35.242423059255856</v>
      </c>
      <c r="F87" s="108">
        <v>14.627698667891593</v>
      </c>
      <c r="G87" s="40">
        <v>8.0903766651355069E-2</v>
      </c>
      <c r="H87" s="39">
        <v>14.600135507579235</v>
      </c>
      <c r="I87" s="40">
        <v>6.0713206247129072</v>
      </c>
      <c r="J87" s="39">
        <v>66.264122645842903</v>
      </c>
      <c r="K87" s="40">
        <v>27.143417547083143</v>
      </c>
      <c r="L87" s="39">
        <v>78.703491042719321</v>
      </c>
      <c r="M87" s="39">
        <v>4.3052457510335325</v>
      </c>
      <c r="N87" s="24"/>
      <c r="O87" s="24"/>
      <c r="P87" s="24"/>
      <c r="Q87" s="10">
        <v>4354</v>
      </c>
      <c r="R87" s="24"/>
      <c r="S87" s="3"/>
      <c r="T87" s="26"/>
    </row>
    <row r="88" spans="1:20" x14ac:dyDescent="0.2">
      <c r="A88" s="1"/>
      <c r="B88" s="96"/>
      <c r="C88" s="21" t="s">
        <v>23</v>
      </c>
      <c r="D88" s="41">
        <v>0</v>
      </c>
      <c r="E88" s="109"/>
      <c r="F88" s="109">
        <v>1</v>
      </c>
      <c r="G88" s="41">
        <v>1</v>
      </c>
      <c r="H88" s="41"/>
      <c r="I88" s="41">
        <v>1</v>
      </c>
      <c r="J88" s="41"/>
      <c r="K88" s="41">
        <v>1</v>
      </c>
      <c r="L88" s="41">
        <v>1</v>
      </c>
      <c r="M88" s="41">
        <v>0</v>
      </c>
      <c r="N88" s="24">
        <f>D88+F88+G88</f>
        <v>2</v>
      </c>
      <c r="O88" s="24">
        <f>I88+K88+L88+M88</f>
        <v>3</v>
      </c>
      <c r="P88" s="24">
        <f>N88+O88</f>
        <v>5</v>
      </c>
      <c r="Q88" s="16"/>
      <c r="R88" s="24">
        <f>P88</f>
        <v>5</v>
      </c>
      <c r="S88" s="3">
        <v>0.5</v>
      </c>
      <c r="T88" s="26">
        <f>R88*S88</f>
        <v>2.5</v>
      </c>
    </row>
    <row r="89" spans="1:20" x14ac:dyDescent="0.2">
      <c r="A89" s="1">
        <v>29</v>
      </c>
      <c r="B89" s="96">
        <v>57</v>
      </c>
      <c r="C89" s="30" t="s">
        <v>22</v>
      </c>
      <c r="D89" s="42">
        <v>263.42</v>
      </c>
      <c r="E89" s="107">
        <v>33.61</v>
      </c>
      <c r="F89" s="108">
        <v>12.76</v>
      </c>
      <c r="G89" s="43">
        <v>7.9000000000000001E-2</v>
      </c>
      <c r="H89" s="42">
        <v>8.8699999999999992</v>
      </c>
      <c r="I89" s="43">
        <v>3.37</v>
      </c>
      <c r="J89" s="42">
        <v>75.62</v>
      </c>
      <c r="K89" s="43">
        <v>28.71</v>
      </c>
      <c r="L89" s="42">
        <v>71</v>
      </c>
      <c r="M89" s="42">
        <v>4.37</v>
      </c>
      <c r="N89" s="36"/>
      <c r="O89" s="36"/>
      <c r="P89" s="36"/>
      <c r="Q89" s="34">
        <v>1034</v>
      </c>
      <c r="R89" s="36"/>
      <c r="S89" s="35"/>
      <c r="T89" s="38"/>
    </row>
    <row r="90" spans="1:20" x14ac:dyDescent="0.2">
      <c r="A90" s="1"/>
      <c r="B90" s="96"/>
      <c r="C90" s="30" t="s">
        <v>23</v>
      </c>
      <c r="D90" s="44">
        <v>1</v>
      </c>
      <c r="E90" s="109"/>
      <c r="F90" s="109">
        <v>0</v>
      </c>
      <c r="G90" s="44">
        <v>1</v>
      </c>
      <c r="H90" s="44"/>
      <c r="I90" s="44">
        <v>1</v>
      </c>
      <c r="J90" s="44"/>
      <c r="K90" s="44">
        <v>0</v>
      </c>
      <c r="L90" s="44">
        <v>1</v>
      </c>
      <c r="M90" s="44">
        <v>0</v>
      </c>
      <c r="N90" s="36">
        <f>D90+F90+G90</f>
        <v>2</v>
      </c>
      <c r="O90" s="36">
        <f>I90+K90+L90+M90</f>
        <v>2</v>
      </c>
      <c r="P90" s="36">
        <f>N90+O90</f>
        <v>4</v>
      </c>
      <c r="Q90" s="37"/>
      <c r="R90" s="36">
        <f>P90</f>
        <v>4</v>
      </c>
      <c r="S90" s="35">
        <v>0.6</v>
      </c>
      <c r="T90" s="38">
        <f>R90*S90</f>
        <v>2.4</v>
      </c>
    </row>
    <row r="91" spans="1:20" x14ac:dyDescent="0.2">
      <c r="A91" s="1">
        <v>30</v>
      </c>
      <c r="B91" s="96">
        <v>39</v>
      </c>
      <c r="C91" s="21" t="s">
        <v>22</v>
      </c>
      <c r="D91" s="39">
        <v>224.83668383110199</v>
      </c>
      <c r="E91" s="107">
        <v>31.621637487126673</v>
      </c>
      <c r="F91" s="108">
        <v>14.209588053553039</v>
      </c>
      <c r="G91" s="40">
        <v>0.12856848609680741</v>
      </c>
      <c r="H91" s="39">
        <v>11.103450051493306</v>
      </c>
      <c r="I91" s="40">
        <v>4.9678784757981456</v>
      </c>
      <c r="J91" s="39">
        <v>66.208908341915546</v>
      </c>
      <c r="K91" s="40">
        <v>29.39258496395469</v>
      </c>
      <c r="L91" s="39">
        <v>69.316168898043244</v>
      </c>
      <c r="M91" s="39">
        <v>4.3061483007209072</v>
      </c>
      <c r="N91" s="24"/>
      <c r="O91" s="24"/>
      <c r="P91" s="24"/>
      <c r="Q91" s="10">
        <v>2913</v>
      </c>
      <c r="R91" s="24"/>
      <c r="S91" s="3"/>
      <c r="T91" s="26"/>
    </row>
    <row r="92" spans="1:20" x14ac:dyDescent="0.2">
      <c r="A92" s="1"/>
      <c r="B92" s="96"/>
      <c r="C92" s="21" t="s">
        <v>23</v>
      </c>
      <c r="D92" s="41">
        <v>0</v>
      </c>
      <c r="E92" s="109"/>
      <c r="F92" s="109">
        <v>1</v>
      </c>
      <c r="G92" s="41">
        <v>0</v>
      </c>
      <c r="H92" s="41"/>
      <c r="I92" s="41">
        <v>1</v>
      </c>
      <c r="J92" s="41"/>
      <c r="K92" s="41">
        <v>0</v>
      </c>
      <c r="L92" s="41">
        <v>1</v>
      </c>
      <c r="M92" s="41">
        <v>0</v>
      </c>
      <c r="N92" s="24">
        <f>D92+F92+G92</f>
        <v>1</v>
      </c>
      <c r="O92" s="24">
        <f>I92+K92+L92+M92</f>
        <v>2</v>
      </c>
      <c r="P92" s="24">
        <f>N92+O92</f>
        <v>3</v>
      </c>
      <c r="Q92" s="16"/>
      <c r="R92" s="24">
        <f>P92</f>
        <v>3</v>
      </c>
      <c r="S92" s="3">
        <v>0.7</v>
      </c>
      <c r="T92" s="26">
        <f>R92*S92</f>
        <v>2.0999999999999996</v>
      </c>
    </row>
    <row r="93" spans="1:20" ht="12.75" customHeight="1" x14ac:dyDescent="0.2">
      <c r="A93" s="1">
        <v>31</v>
      </c>
      <c r="B93" s="96">
        <v>26</v>
      </c>
      <c r="C93" s="21" t="s">
        <v>22</v>
      </c>
      <c r="D93" s="39">
        <v>234.38802108678024</v>
      </c>
      <c r="E93" s="107">
        <v>32.070056772100564</v>
      </c>
      <c r="F93" s="108">
        <v>13.724257907542581</v>
      </c>
      <c r="G93" s="40">
        <v>0.12939902676399029</v>
      </c>
      <c r="H93" s="39">
        <v>13.589034874290348</v>
      </c>
      <c r="I93" s="40">
        <v>5.7897080291970804</v>
      </c>
      <c r="J93" s="39">
        <v>68.221613949716144</v>
      </c>
      <c r="K93" s="40">
        <v>29.155677210056769</v>
      </c>
      <c r="L93" s="39">
        <v>63.109489051094897</v>
      </c>
      <c r="M93" s="39">
        <v>4.5110543390105438</v>
      </c>
      <c r="N93" s="24"/>
      <c r="O93" s="24"/>
      <c r="P93" s="24"/>
      <c r="Q93" s="10">
        <v>12330</v>
      </c>
      <c r="R93" s="24"/>
      <c r="S93" s="3"/>
      <c r="T93" s="26"/>
    </row>
    <row r="94" spans="1:20" x14ac:dyDescent="0.2">
      <c r="A94" s="1"/>
      <c r="B94" s="96"/>
      <c r="C94" s="21" t="s">
        <v>23</v>
      </c>
      <c r="D94" s="41">
        <v>0</v>
      </c>
      <c r="E94" s="109"/>
      <c r="F94" s="109">
        <v>1</v>
      </c>
      <c r="G94" s="41">
        <v>0</v>
      </c>
      <c r="H94" s="41"/>
      <c r="I94" s="41">
        <v>1</v>
      </c>
      <c r="J94" s="41"/>
      <c r="K94" s="41">
        <v>0</v>
      </c>
      <c r="L94" s="41">
        <v>0</v>
      </c>
      <c r="M94" s="41">
        <v>0</v>
      </c>
      <c r="N94" s="24">
        <f>D94+F94+G94</f>
        <v>1</v>
      </c>
      <c r="O94" s="24">
        <f>I94+K94+L94+M94</f>
        <v>1</v>
      </c>
      <c r="P94" s="24">
        <f>N94+O94</f>
        <v>2</v>
      </c>
      <c r="Q94" s="16"/>
      <c r="R94" s="24">
        <f>P94</f>
        <v>2</v>
      </c>
      <c r="S94" s="3">
        <v>1</v>
      </c>
      <c r="T94" s="26">
        <f>R94*S94</f>
        <v>2</v>
      </c>
    </row>
    <row r="95" spans="1:20" ht="12.75" customHeight="1" x14ac:dyDescent="0.2">
      <c r="A95" s="1">
        <v>32</v>
      </c>
      <c r="B95" s="96">
        <v>64</v>
      </c>
      <c r="C95" s="21" t="s">
        <v>22</v>
      </c>
      <c r="D95" s="39">
        <v>252.79977968833958</v>
      </c>
      <c r="E95" s="107">
        <v>31.367044599677588</v>
      </c>
      <c r="F95" s="108">
        <v>12.480515851692637</v>
      </c>
      <c r="G95" s="40">
        <v>0.56921278882321324</v>
      </c>
      <c r="H95" s="39">
        <v>12.093885008060184</v>
      </c>
      <c r="I95" s="40">
        <v>4.8904406233207958</v>
      </c>
      <c r="J95" s="39">
        <v>74.080403009134869</v>
      </c>
      <c r="K95" s="40">
        <v>29.31033315421816</v>
      </c>
      <c r="L95" s="39">
        <v>62.692638366469637</v>
      </c>
      <c r="M95" s="39">
        <v>4.3437399247716284</v>
      </c>
      <c r="N95" s="24"/>
      <c r="O95" s="24"/>
      <c r="P95" s="24"/>
      <c r="Q95" s="10">
        <v>1861</v>
      </c>
      <c r="R95" s="24"/>
      <c r="S95" s="3"/>
      <c r="T95" s="26"/>
    </row>
    <row r="96" spans="1:20" x14ac:dyDescent="0.2">
      <c r="A96" s="1"/>
      <c r="B96" s="96"/>
      <c r="C96" s="21" t="s">
        <v>23</v>
      </c>
      <c r="D96" s="41">
        <v>1</v>
      </c>
      <c r="E96" s="109"/>
      <c r="F96" s="109">
        <v>0</v>
      </c>
      <c r="G96" s="41">
        <v>0</v>
      </c>
      <c r="H96" s="41"/>
      <c r="I96" s="41">
        <v>1</v>
      </c>
      <c r="J96" s="41"/>
      <c r="K96" s="41">
        <v>0</v>
      </c>
      <c r="L96" s="41">
        <v>0</v>
      </c>
      <c r="M96" s="41">
        <v>0</v>
      </c>
      <c r="N96" s="24">
        <f t="shared" ref="N96" si="34">D96+F96+G96</f>
        <v>1</v>
      </c>
      <c r="O96" s="24">
        <f t="shared" ref="O96" si="35">I96+K96+L96+M96</f>
        <v>1</v>
      </c>
      <c r="P96" s="24">
        <f t="shared" ref="P96" si="36">N96+O96</f>
        <v>2</v>
      </c>
      <c r="Q96" s="16"/>
      <c r="R96" s="24">
        <f t="shared" ref="R96" si="37">P96</f>
        <v>2</v>
      </c>
      <c r="S96" s="3">
        <v>1</v>
      </c>
      <c r="T96" s="26">
        <f t="shared" ref="T96" si="38">R96*S96</f>
        <v>2</v>
      </c>
    </row>
    <row r="97" spans="1:20" ht="12.75" customHeight="1" x14ac:dyDescent="0.2">
      <c r="A97" s="1">
        <v>33</v>
      </c>
      <c r="B97" s="96">
        <v>30</v>
      </c>
      <c r="C97" s="21" t="s">
        <v>22</v>
      </c>
      <c r="D97" s="39">
        <v>209.89313672922248</v>
      </c>
      <c r="E97" s="107">
        <v>28.844043150772375</v>
      </c>
      <c r="F97" s="108">
        <v>13.921220477467125</v>
      </c>
      <c r="G97" s="40">
        <v>0.14465466615600664</v>
      </c>
      <c r="H97" s="39">
        <v>11.038354398059489</v>
      </c>
      <c r="I97" s="40">
        <v>5.3376177709689774</v>
      </c>
      <c r="J97" s="39">
        <v>61.409304225711729</v>
      </c>
      <c r="K97" s="40">
        <v>29.18690412357973</v>
      </c>
      <c r="L97" s="39">
        <v>57.169539129324647</v>
      </c>
      <c r="M97" s="39">
        <v>4.567117324141452</v>
      </c>
      <c r="N97" s="24"/>
      <c r="O97" s="24"/>
      <c r="P97" s="24"/>
      <c r="Q97" s="10">
        <v>7833</v>
      </c>
      <c r="R97" s="24"/>
      <c r="S97" s="3"/>
      <c r="T97" s="26"/>
    </row>
    <row r="98" spans="1:20" x14ac:dyDescent="0.2">
      <c r="A98" s="1"/>
      <c r="B98" s="96"/>
      <c r="C98" s="21" t="s">
        <v>23</v>
      </c>
      <c r="D98" s="41">
        <v>0</v>
      </c>
      <c r="E98" s="109"/>
      <c r="F98" s="109">
        <v>1</v>
      </c>
      <c r="G98" s="41">
        <v>0</v>
      </c>
      <c r="H98" s="41"/>
      <c r="I98" s="41">
        <v>1</v>
      </c>
      <c r="J98" s="41"/>
      <c r="K98" s="41">
        <v>0</v>
      </c>
      <c r="L98" s="41">
        <v>0</v>
      </c>
      <c r="M98" s="41">
        <v>0</v>
      </c>
      <c r="N98" s="24">
        <f>D98+F98+G98</f>
        <v>1</v>
      </c>
      <c r="O98" s="24">
        <f>I98+K98+L98+M98</f>
        <v>1</v>
      </c>
      <c r="P98" s="24">
        <f>N98+O98</f>
        <v>2</v>
      </c>
      <c r="Q98" s="16"/>
      <c r="R98" s="24">
        <f>P98</f>
        <v>2</v>
      </c>
      <c r="S98" s="3">
        <v>0.7</v>
      </c>
      <c r="T98" s="26">
        <f>R98*S98</f>
        <v>1.4</v>
      </c>
    </row>
    <row r="99" spans="1:20" x14ac:dyDescent="0.2">
      <c r="A99" s="1">
        <v>34</v>
      </c>
      <c r="B99" s="96">
        <v>62</v>
      </c>
      <c r="C99" s="21" t="s">
        <v>22</v>
      </c>
      <c r="D99" s="39">
        <v>263.79895895048674</v>
      </c>
      <c r="E99" s="107">
        <v>33.088730427422767</v>
      </c>
      <c r="F99" s="108">
        <v>12.536855691917054</v>
      </c>
      <c r="G99" s="40">
        <v>7.6723233178163347E-2</v>
      </c>
      <c r="H99" s="39">
        <v>12.32989843419382</v>
      </c>
      <c r="I99" s="40">
        <v>4.6669107067287348</v>
      </c>
      <c r="J99" s="39">
        <v>79.999420228523064</v>
      </c>
      <c r="K99" s="40">
        <v>30.328442657638597</v>
      </c>
      <c r="L99" s="39">
        <v>70.889547185780785</v>
      </c>
      <c r="M99" s="39">
        <v>4.3801354210749048</v>
      </c>
      <c r="N99" s="24"/>
      <c r="O99" s="24"/>
      <c r="P99" s="24"/>
      <c r="Q99" s="10">
        <v>2363</v>
      </c>
      <c r="R99" s="24"/>
      <c r="S99" s="3"/>
      <c r="T99" s="26"/>
    </row>
    <row r="100" spans="1:20" x14ac:dyDescent="0.2">
      <c r="A100" s="1"/>
      <c r="B100" s="96"/>
      <c r="C100" s="21" t="s">
        <v>23</v>
      </c>
      <c r="D100" s="41">
        <v>1</v>
      </c>
      <c r="E100" s="109"/>
      <c r="F100" s="109">
        <v>0</v>
      </c>
      <c r="G100" s="41">
        <v>1</v>
      </c>
      <c r="H100" s="41"/>
      <c r="I100" s="41">
        <v>1</v>
      </c>
      <c r="J100" s="41"/>
      <c r="K100" s="41">
        <v>0</v>
      </c>
      <c r="L100" s="41">
        <v>1</v>
      </c>
      <c r="M100" s="41">
        <v>0</v>
      </c>
      <c r="N100" s="24">
        <f>D100+F100+G100</f>
        <v>2</v>
      </c>
      <c r="O100" s="24">
        <f>I100+K100+L100+M100</f>
        <v>2</v>
      </c>
      <c r="P100" s="24">
        <f>N100+O100</f>
        <v>4</v>
      </c>
      <c r="Q100" s="16"/>
      <c r="R100" s="24">
        <f>P100</f>
        <v>4</v>
      </c>
      <c r="S100" s="3">
        <v>0.3</v>
      </c>
      <c r="T100" s="26">
        <f>R100*S100</f>
        <v>1.2</v>
      </c>
    </row>
    <row r="101" spans="1:20" x14ac:dyDescent="0.2">
      <c r="A101" s="1">
        <v>35</v>
      </c>
      <c r="B101" s="96">
        <v>63</v>
      </c>
      <c r="C101" s="21" t="s">
        <v>22</v>
      </c>
      <c r="D101" s="39">
        <v>259.77999999999997</v>
      </c>
      <c r="E101" s="107">
        <v>36.29</v>
      </c>
      <c r="F101" s="108">
        <v>13.97</v>
      </c>
      <c r="G101" s="40">
        <v>0.186</v>
      </c>
      <c r="H101" s="39">
        <v>19.2</v>
      </c>
      <c r="I101" s="40">
        <v>7.39</v>
      </c>
      <c r="J101" s="39">
        <v>78.39</v>
      </c>
      <c r="K101" s="40">
        <v>30.18</v>
      </c>
      <c r="L101" s="39">
        <v>55</v>
      </c>
      <c r="M101" s="39">
        <v>4.6500000000000004</v>
      </c>
      <c r="N101" s="24"/>
      <c r="O101" s="24"/>
      <c r="P101" s="24"/>
      <c r="Q101" s="10">
        <v>1533</v>
      </c>
      <c r="R101" s="24"/>
      <c r="S101" s="3"/>
      <c r="T101" s="26"/>
    </row>
    <row r="102" spans="1:20" x14ac:dyDescent="0.2">
      <c r="A102" s="1"/>
      <c r="B102" s="96"/>
      <c r="C102" s="21" t="s">
        <v>23</v>
      </c>
      <c r="D102" s="41">
        <v>1</v>
      </c>
      <c r="E102" s="109"/>
      <c r="F102" s="109">
        <v>1</v>
      </c>
      <c r="G102" s="41">
        <v>0</v>
      </c>
      <c r="H102" s="41"/>
      <c r="I102" s="41">
        <v>1</v>
      </c>
      <c r="J102" s="41"/>
      <c r="K102" s="41">
        <v>0</v>
      </c>
      <c r="L102" s="41">
        <v>0</v>
      </c>
      <c r="M102" s="41">
        <v>0</v>
      </c>
      <c r="N102" s="24">
        <f t="shared" ref="N102" si="39">D102+F102+G102</f>
        <v>2</v>
      </c>
      <c r="O102" s="24">
        <f t="shared" ref="O102" si="40">I102+K102+L102+M102</f>
        <v>1</v>
      </c>
      <c r="P102" s="24">
        <f t="shared" ref="P102" si="41">N102+O102</f>
        <v>3</v>
      </c>
      <c r="Q102" s="16"/>
      <c r="R102" s="24">
        <f t="shared" ref="R102" si="42">P102</f>
        <v>3</v>
      </c>
      <c r="S102" s="3">
        <v>0.3</v>
      </c>
      <c r="T102" s="26">
        <f t="shared" ref="T102" si="43">R102*S102</f>
        <v>0.89999999999999991</v>
      </c>
    </row>
    <row r="103" spans="1:20" x14ac:dyDescent="0.2">
      <c r="A103" s="1">
        <v>36</v>
      </c>
      <c r="B103" s="96">
        <v>55</v>
      </c>
      <c r="C103" s="30" t="s">
        <v>22</v>
      </c>
      <c r="D103" s="42">
        <v>238.6800373971578</v>
      </c>
      <c r="E103" s="107">
        <v>27.52519072550486</v>
      </c>
      <c r="F103" s="108">
        <v>11.612543006731489</v>
      </c>
      <c r="G103" s="43">
        <v>0.17090650710545999</v>
      </c>
      <c r="H103" s="42">
        <v>9.4471652954375465</v>
      </c>
      <c r="I103" s="43">
        <v>4.0142034405385187</v>
      </c>
      <c r="J103" s="42">
        <v>74.081989528795816</v>
      </c>
      <c r="K103" s="43">
        <v>30.948593866866119</v>
      </c>
      <c r="L103" s="42">
        <v>77.381451009723264</v>
      </c>
      <c r="M103" s="42">
        <v>4.2781451009723259</v>
      </c>
      <c r="N103" s="36"/>
      <c r="O103" s="36"/>
      <c r="P103" s="36"/>
      <c r="Q103" s="34">
        <v>1337</v>
      </c>
      <c r="R103" s="36"/>
      <c r="S103" s="35"/>
      <c r="T103" s="38"/>
    </row>
    <row r="104" spans="1:20" x14ac:dyDescent="0.2">
      <c r="A104" s="1"/>
      <c r="B104" s="96"/>
      <c r="C104" s="30" t="s">
        <v>23</v>
      </c>
      <c r="D104" s="44">
        <v>0</v>
      </c>
      <c r="E104" s="109"/>
      <c r="F104" s="109">
        <v>0</v>
      </c>
      <c r="G104" s="44">
        <v>0</v>
      </c>
      <c r="H104" s="44"/>
      <c r="I104" s="44">
        <v>1</v>
      </c>
      <c r="J104" s="44"/>
      <c r="K104" s="44">
        <v>0</v>
      </c>
      <c r="L104" s="44">
        <v>1</v>
      </c>
      <c r="M104" s="44">
        <v>1</v>
      </c>
      <c r="N104" s="36">
        <f t="shared" ref="N104" si="44">D104+F104+G104</f>
        <v>0</v>
      </c>
      <c r="O104" s="36">
        <f t="shared" ref="O104" si="45">I104+K104+L104+M104</f>
        <v>3</v>
      </c>
      <c r="P104" s="36">
        <f t="shared" ref="P104" si="46">N104+O104</f>
        <v>3</v>
      </c>
      <c r="Q104" s="37"/>
      <c r="R104" s="36">
        <f t="shared" ref="R104" si="47">P104</f>
        <v>3</v>
      </c>
      <c r="S104" s="35">
        <v>0.3</v>
      </c>
      <c r="T104" s="38">
        <f t="shared" ref="T104" si="48">R104*S104</f>
        <v>0.89999999999999991</v>
      </c>
    </row>
    <row r="105" spans="1:20" x14ac:dyDescent="0.2">
      <c r="A105" s="1">
        <v>37</v>
      </c>
      <c r="B105" s="96">
        <v>10</v>
      </c>
      <c r="C105" s="21" t="s">
        <v>22</v>
      </c>
      <c r="D105" s="39">
        <v>255.6</v>
      </c>
      <c r="E105" s="107">
        <v>42.94</v>
      </c>
      <c r="F105" s="108">
        <v>16.8</v>
      </c>
      <c r="G105" s="40">
        <v>0</v>
      </c>
      <c r="H105" s="39">
        <v>19.89</v>
      </c>
      <c r="I105" s="40">
        <v>7.78</v>
      </c>
      <c r="J105" s="39">
        <v>69.2</v>
      </c>
      <c r="K105" s="40">
        <v>27.07</v>
      </c>
      <c r="L105" s="39">
        <v>81</v>
      </c>
      <c r="M105" s="39">
        <v>4.33</v>
      </c>
      <c r="N105" s="24"/>
      <c r="O105" s="24"/>
      <c r="P105" s="24"/>
      <c r="Q105" s="10"/>
      <c r="R105" s="24"/>
      <c r="S105" s="3"/>
      <c r="T105" s="26"/>
    </row>
    <row r="106" spans="1:20" x14ac:dyDescent="0.2">
      <c r="A106" s="1"/>
      <c r="B106" s="96"/>
      <c r="C106" s="21" t="s">
        <v>23</v>
      </c>
      <c r="D106" s="41">
        <v>1</v>
      </c>
      <c r="E106" s="109"/>
      <c r="F106" s="109">
        <v>1</v>
      </c>
      <c r="G106" s="41">
        <v>1</v>
      </c>
      <c r="H106" s="41"/>
      <c r="I106" s="41">
        <v>1</v>
      </c>
      <c r="J106" s="41"/>
      <c r="K106" s="41">
        <v>1</v>
      </c>
      <c r="L106" s="41">
        <v>1</v>
      </c>
      <c r="M106" s="41">
        <v>0</v>
      </c>
      <c r="N106" s="24">
        <f t="shared" ref="N106" si="49">D106+F106+G106</f>
        <v>3</v>
      </c>
      <c r="O106" s="24">
        <f t="shared" ref="O106" si="50">I106+K106+L106+M106</f>
        <v>3</v>
      </c>
      <c r="P106" s="24">
        <f t="shared" ref="P106" si="51">N106+O106</f>
        <v>6</v>
      </c>
      <c r="Q106" s="16"/>
      <c r="R106" s="24">
        <f t="shared" ref="R106" si="52">P106</f>
        <v>6</v>
      </c>
      <c r="S106" s="3">
        <v>0.1</v>
      </c>
      <c r="T106" s="26">
        <f t="shared" ref="T106" si="53">R106*S106</f>
        <v>0.60000000000000009</v>
      </c>
    </row>
    <row r="107" spans="1:20" ht="12.75" customHeight="1" x14ac:dyDescent="0.2">
      <c r="A107" s="1">
        <v>38</v>
      </c>
      <c r="B107" s="96">
        <v>11</v>
      </c>
      <c r="C107" s="21" t="s">
        <v>22</v>
      </c>
      <c r="D107" s="39">
        <v>245.36</v>
      </c>
      <c r="E107" s="107">
        <v>40.444518348623852</v>
      </c>
      <c r="F107" s="108">
        <v>16.492798165137614</v>
      </c>
      <c r="G107" s="40">
        <v>5.1463302752293577E-2</v>
      </c>
      <c r="H107" s="39">
        <v>16.306605504587157</v>
      </c>
      <c r="I107" s="40">
        <v>6.6207339449541278</v>
      </c>
      <c r="J107" s="39">
        <v>56.668211009174314</v>
      </c>
      <c r="K107" s="40">
        <v>23.075550458715597</v>
      </c>
      <c r="L107" s="39">
        <v>88.715596330275233</v>
      </c>
      <c r="M107" s="39">
        <v>4.2123623853211001</v>
      </c>
      <c r="N107" s="24"/>
      <c r="O107" s="24"/>
      <c r="P107" s="24"/>
      <c r="Q107" s="10">
        <v>872</v>
      </c>
      <c r="R107" s="24"/>
      <c r="S107" s="3"/>
      <c r="T107" s="26"/>
    </row>
    <row r="108" spans="1:20" x14ac:dyDescent="0.2">
      <c r="A108" s="1"/>
      <c r="B108" s="96"/>
      <c r="C108" s="21" t="s">
        <v>23</v>
      </c>
      <c r="D108" s="41">
        <v>0</v>
      </c>
      <c r="E108" s="109"/>
      <c r="F108" s="109">
        <v>1</v>
      </c>
      <c r="G108" s="41">
        <v>1</v>
      </c>
      <c r="H108" s="41"/>
      <c r="I108" s="41">
        <v>1</v>
      </c>
      <c r="J108" s="41"/>
      <c r="K108" s="41">
        <v>1</v>
      </c>
      <c r="L108" s="41">
        <v>1</v>
      </c>
      <c r="M108" s="41">
        <v>1</v>
      </c>
      <c r="N108" s="24">
        <f t="shared" ref="N108" si="54">D108+F108+G108</f>
        <v>2</v>
      </c>
      <c r="O108" s="24">
        <f t="shared" ref="O108" si="55">I108+K108+L108+M108</f>
        <v>4</v>
      </c>
      <c r="P108" s="24">
        <f t="shared" ref="P108" si="56">N108+O108</f>
        <v>6</v>
      </c>
      <c r="Q108" s="16"/>
      <c r="R108" s="24">
        <f t="shared" ref="R108" si="57">P108</f>
        <v>6</v>
      </c>
      <c r="S108" s="3">
        <v>0.1</v>
      </c>
      <c r="T108" s="26">
        <f t="shared" ref="T108" si="58">R108*S108</f>
        <v>0.60000000000000009</v>
      </c>
    </row>
    <row r="109" spans="1:20" ht="12.75" customHeight="1" x14ac:dyDescent="0.2">
      <c r="A109" s="1">
        <v>39</v>
      </c>
      <c r="B109" s="96">
        <v>36</v>
      </c>
      <c r="C109" s="30" t="s">
        <v>22</v>
      </c>
      <c r="D109" s="42">
        <v>229.51</v>
      </c>
      <c r="E109" s="107">
        <v>27.36</v>
      </c>
      <c r="F109" s="108">
        <v>11.92</v>
      </c>
      <c r="G109" s="43">
        <v>0</v>
      </c>
      <c r="H109" s="42">
        <v>6.95</v>
      </c>
      <c r="I109" s="43">
        <v>3.03</v>
      </c>
      <c r="J109" s="42">
        <v>69.709999999999994</v>
      </c>
      <c r="K109" s="43">
        <v>30.37</v>
      </c>
      <c r="L109" s="42">
        <v>73</v>
      </c>
      <c r="M109" s="42">
        <v>4.3899999999999997</v>
      </c>
      <c r="N109" s="36"/>
      <c r="O109" s="36"/>
      <c r="P109" s="36"/>
      <c r="Q109" s="37">
        <v>1640</v>
      </c>
      <c r="R109" s="36"/>
      <c r="S109" s="35"/>
      <c r="T109" s="38"/>
    </row>
    <row r="110" spans="1:20" x14ac:dyDescent="0.2">
      <c r="A110" s="1"/>
      <c r="B110" s="96"/>
      <c r="C110" s="30" t="s">
        <v>23</v>
      </c>
      <c r="D110" s="44">
        <v>0</v>
      </c>
      <c r="E110" s="109"/>
      <c r="F110" s="109">
        <v>0</v>
      </c>
      <c r="G110" s="44">
        <v>1</v>
      </c>
      <c r="H110" s="44"/>
      <c r="I110" s="44">
        <v>1</v>
      </c>
      <c r="J110" s="44"/>
      <c r="K110" s="44">
        <v>0</v>
      </c>
      <c r="L110" s="44">
        <v>1</v>
      </c>
      <c r="M110" s="44">
        <v>0</v>
      </c>
      <c r="N110" s="36">
        <f>D110+F110+G110</f>
        <v>1</v>
      </c>
      <c r="O110" s="36">
        <f>I110+K110+L110+M110</f>
        <v>2</v>
      </c>
      <c r="P110" s="36">
        <f>N110+O110</f>
        <v>3</v>
      </c>
      <c r="Q110" s="37"/>
      <c r="R110" s="36">
        <f>P110</f>
        <v>3</v>
      </c>
      <c r="S110" s="35">
        <v>0.2</v>
      </c>
      <c r="T110" s="38">
        <f>R110*S110</f>
        <v>0.60000000000000009</v>
      </c>
    </row>
    <row r="111" spans="1:20" x14ac:dyDescent="0.2">
      <c r="A111" s="1">
        <v>40</v>
      </c>
      <c r="B111" s="96">
        <v>3</v>
      </c>
      <c r="C111" s="21" t="s">
        <v>22</v>
      </c>
      <c r="D111" s="39">
        <v>248.76000000000002</v>
      </c>
      <c r="E111" s="107">
        <v>32.129999999999995</v>
      </c>
      <c r="F111" s="108">
        <v>12.940000000000001</v>
      </c>
      <c r="G111" s="40">
        <v>1.7999999999999999E-2</v>
      </c>
      <c r="H111" s="39">
        <v>11.245000000000001</v>
      </c>
      <c r="I111" s="40">
        <v>4.5750000000000002</v>
      </c>
      <c r="J111" s="39">
        <v>67.925000000000011</v>
      </c>
      <c r="K111" s="40">
        <v>27.29</v>
      </c>
      <c r="L111" s="39">
        <v>83.5</v>
      </c>
      <c r="M111" s="39">
        <v>4.3550000000000004</v>
      </c>
      <c r="N111" s="24"/>
      <c r="O111" s="24"/>
      <c r="P111" s="24"/>
      <c r="Q111" s="10">
        <v>1000</v>
      </c>
      <c r="R111" s="24"/>
      <c r="S111" s="3"/>
      <c r="T111" s="26"/>
    </row>
    <row r="112" spans="1:20" x14ac:dyDescent="0.2">
      <c r="A112" s="1"/>
      <c r="B112" s="96"/>
      <c r="C112" s="21" t="s">
        <v>23</v>
      </c>
      <c r="D112" s="41">
        <v>0</v>
      </c>
      <c r="E112" s="109"/>
      <c r="F112" s="109">
        <v>0</v>
      </c>
      <c r="G112" s="41">
        <v>1</v>
      </c>
      <c r="H112" s="41"/>
      <c r="I112" s="41">
        <v>1</v>
      </c>
      <c r="J112" s="41"/>
      <c r="K112" s="41">
        <v>1</v>
      </c>
      <c r="L112" s="41">
        <v>1</v>
      </c>
      <c r="M112" s="41">
        <v>0</v>
      </c>
      <c r="N112" s="24">
        <f>D112+F112+G112</f>
        <v>1</v>
      </c>
      <c r="O112" s="24">
        <f>I112+K112+L112+M112</f>
        <v>3</v>
      </c>
      <c r="P112" s="24">
        <f>N112+O112</f>
        <v>4</v>
      </c>
      <c r="Q112" s="16"/>
      <c r="R112" s="24">
        <f>P112</f>
        <v>4</v>
      </c>
      <c r="S112" s="3"/>
      <c r="T112" s="26">
        <f>R112*S112</f>
        <v>0</v>
      </c>
    </row>
    <row r="113" spans="1:20" x14ac:dyDescent="0.2">
      <c r="A113" s="45"/>
      <c r="B113" s="46"/>
      <c r="C113" s="47"/>
      <c r="D113" s="48"/>
      <c r="E113" s="110"/>
      <c r="F113" s="110"/>
      <c r="G113" s="48"/>
      <c r="H113" s="48"/>
      <c r="I113" s="48"/>
      <c r="J113" s="48"/>
      <c r="K113" s="48"/>
      <c r="L113" s="48"/>
      <c r="M113" s="48"/>
      <c r="N113" s="49"/>
      <c r="O113" s="49"/>
      <c r="P113" s="49"/>
      <c r="Q113" s="50"/>
      <c r="R113" s="49"/>
      <c r="S113" s="51"/>
      <c r="T113" s="52"/>
    </row>
    <row r="115" spans="1:20" ht="15.75" x14ac:dyDescent="0.25">
      <c r="A115" s="6" t="s">
        <v>28</v>
      </c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2"/>
      <c r="O115" s="3"/>
      <c r="P115" s="3"/>
      <c r="Q115" s="3"/>
      <c r="R115" s="3"/>
      <c r="S115" s="3"/>
      <c r="T115" s="3"/>
    </row>
    <row r="116" spans="1:20" x14ac:dyDescent="0.2">
      <c r="A116" s="8" t="s">
        <v>25</v>
      </c>
      <c r="B116" s="9" t="s">
        <v>3</v>
      </c>
      <c r="C116" s="9"/>
      <c r="D116" s="10" t="s">
        <v>4</v>
      </c>
      <c r="E116" s="10"/>
      <c r="F116" s="10"/>
      <c r="G116" s="10"/>
      <c r="H116" s="10" t="s">
        <v>5</v>
      </c>
      <c r="I116" s="10"/>
      <c r="J116" s="10"/>
      <c r="K116" s="10"/>
      <c r="L116" s="10"/>
      <c r="M116" s="10"/>
      <c r="N116" s="8" t="s">
        <v>6</v>
      </c>
      <c r="O116" s="8"/>
      <c r="P116" s="8"/>
      <c r="Q116" s="12" t="s">
        <v>7</v>
      </c>
      <c r="R116" s="12" t="s">
        <v>8</v>
      </c>
      <c r="S116" s="13" t="s">
        <v>9</v>
      </c>
      <c r="T116" s="12" t="s">
        <v>10</v>
      </c>
    </row>
    <row r="117" spans="1:20" ht="38.25" x14ac:dyDescent="0.2">
      <c r="A117" s="8"/>
      <c r="B117" s="9"/>
      <c r="C117" s="9"/>
      <c r="D117" s="14" t="s">
        <v>11</v>
      </c>
      <c r="E117" s="102" t="s">
        <v>12</v>
      </c>
      <c r="F117" s="102"/>
      <c r="G117" s="8" t="s">
        <v>13</v>
      </c>
      <c r="H117" s="9" t="s">
        <v>14</v>
      </c>
      <c r="I117" s="9"/>
      <c r="J117" s="8" t="s">
        <v>15</v>
      </c>
      <c r="K117" s="8"/>
      <c r="L117" s="8" t="s">
        <v>16</v>
      </c>
      <c r="M117" s="8" t="s">
        <v>17</v>
      </c>
      <c r="N117" s="15" t="s">
        <v>26</v>
      </c>
      <c r="O117" s="8" t="s">
        <v>27</v>
      </c>
      <c r="P117" s="8" t="s">
        <v>8</v>
      </c>
      <c r="Q117" s="17"/>
      <c r="R117" s="17"/>
      <c r="S117" s="18"/>
      <c r="T117" s="17"/>
    </row>
    <row r="118" spans="1:20" ht="38.25" x14ac:dyDescent="0.2">
      <c r="A118" s="8"/>
      <c r="B118" s="9"/>
      <c r="C118" s="9"/>
      <c r="D118" s="19" t="s">
        <v>20</v>
      </c>
      <c r="E118" s="103" t="s">
        <v>20</v>
      </c>
      <c r="F118" s="103" t="s">
        <v>21</v>
      </c>
      <c r="G118" s="8"/>
      <c r="H118" s="19" t="s">
        <v>20</v>
      </c>
      <c r="I118" s="19" t="s">
        <v>21</v>
      </c>
      <c r="J118" s="19" t="s">
        <v>20</v>
      </c>
      <c r="K118" s="19" t="s">
        <v>21</v>
      </c>
      <c r="L118" s="8"/>
      <c r="M118" s="8"/>
      <c r="N118" s="15"/>
      <c r="O118" s="8"/>
      <c r="P118" s="8"/>
      <c r="Q118" s="17"/>
      <c r="R118" s="17"/>
      <c r="S118" s="18"/>
      <c r="T118" s="17"/>
    </row>
    <row r="119" spans="1:20" ht="12.75" customHeight="1" x14ac:dyDescent="0.2">
      <c r="A119" s="1">
        <v>1</v>
      </c>
      <c r="B119" s="96" t="s">
        <v>37</v>
      </c>
      <c r="C119" s="21" t="s">
        <v>22</v>
      </c>
      <c r="D119" s="39">
        <v>269.04124484480138</v>
      </c>
      <c r="E119" s="107">
        <v>38.138526155849789</v>
      </c>
      <c r="F119" s="108">
        <v>14.223758953766009</v>
      </c>
      <c r="G119" s="40">
        <v>8.2501953548947238E-2</v>
      </c>
      <c r="H119" s="39">
        <v>17.060821033210331</v>
      </c>
      <c r="I119" s="40">
        <v>6.318287931408725</v>
      </c>
      <c r="J119" s="39">
        <v>77.156191664857815</v>
      </c>
      <c r="K119" s="40">
        <v>27.64</v>
      </c>
      <c r="L119" s="39">
        <v>77.792489689602789</v>
      </c>
      <c r="M119" s="39">
        <v>4.26</v>
      </c>
      <c r="N119" s="41"/>
      <c r="O119" s="41"/>
      <c r="P119" s="41"/>
      <c r="Q119" s="10">
        <v>18428</v>
      </c>
      <c r="R119" s="24"/>
      <c r="S119" s="3"/>
      <c r="T119" s="26"/>
    </row>
    <row r="120" spans="1:20" x14ac:dyDescent="0.2">
      <c r="A120" s="1"/>
      <c r="B120" s="96"/>
      <c r="C120" s="21" t="s">
        <v>23</v>
      </c>
      <c r="D120" s="41">
        <v>1</v>
      </c>
      <c r="E120" s="109"/>
      <c r="F120" s="109">
        <v>1</v>
      </c>
      <c r="G120" s="41">
        <v>1</v>
      </c>
      <c r="H120" s="41"/>
      <c r="I120" s="41">
        <v>1</v>
      </c>
      <c r="J120" s="41"/>
      <c r="K120" s="41">
        <v>1</v>
      </c>
      <c r="L120" s="41">
        <v>1</v>
      </c>
      <c r="M120" s="41">
        <v>1</v>
      </c>
      <c r="N120" s="41">
        <f>D120+F120+G120</f>
        <v>3</v>
      </c>
      <c r="O120" s="41">
        <f>I120+K120+L120+M120</f>
        <v>4</v>
      </c>
      <c r="P120" s="41">
        <f>SUM(N120:O120)</f>
        <v>7</v>
      </c>
      <c r="Q120" s="16"/>
      <c r="R120" s="24">
        <f>P120</f>
        <v>7</v>
      </c>
      <c r="S120" s="3">
        <v>1</v>
      </c>
      <c r="T120" s="26">
        <f>R120*S120</f>
        <v>7</v>
      </c>
    </row>
    <row r="121" spans="1:20" x14ac:dyDescent="0.2">
      <c r="A121" s="1">
        <v>2</v>
      </c>
      <c r="B121" s="96" t="s">
        <v>38</v>
      </c>
      <c r="C121" s="21" t="s">
        <v>22</v>
      </c>
      <c r="D121" s="39">
        <v>227.62548999999999</v>
      </c>
      <c r="E121" s="107">
        <v>31.111856666666668</v>
      </c>
      <c r="F121" s="108">
        <v>13.759376666666668</v>
      </c>
      <c r="G121" s="40">
        <v>7.2730666666666666E-2</v>
      </c>
      <c r="H121" s="39">
        <v>13.335369999999999</v>
      </c>
      <c r="I121" s="40">
        <v>5.9129066666666672</v>
      </c>
      <c r="J121" s="39">
        <v>62.848119999999994</v>
      </c>
      <c r="K121" s="40">
        <v>27.552173333333332</v>
      </c>
      <c r="L121" s="39">
        <v>73.908666666666662</v>
      </c>
      <c r="M121" s="39">
        <v>4.2052766666666663</v>
      </c>
      <c r="N121" s="41"/>
      <c r="O121" s="41"/>
      <c r="P121" s="41"/>
      <c r="Q121" s="16">
        <v>3000</v>
      </c>
      <c r="R121" s="24"/>
      <c r="S121" s="3"/>
      <c r="T121" s="26"/>
    </row>
    <row r="122" spans="1:20" x14ac:dyDescent="0.2">
      <c r="A122" s="1"/>
      <c r="B122" s="96"/>
      <c r="C122" s="21" t="s">
        <v>23</v>
      </c>
      <c r="D122" s="41">
        <v>1</v>
      </c>
      <c r="E122" s="109"/>
      <c r="F122" s="109">
        <v>1</v>
      </c>
      <c r="G122" s="41">
        <v>1</v>
      </c>
      <c r="H122" s="41"/>
      <c r="I122" s="41">
        <v>1</v>
      </c>
      <c r="J122" s="41"/>
      <c r="K122" s="41">
        <v>1</v>
      </c>
      <c r="L122" s="41">
        <v>1</v>
      </c>
      <c r="M122" s="41">
        <v>1</v>
      </c>
      <c r="N122" s="41">
        <f>D122+F122+G122</f>
        <v>3</v>
      </c>
      <c r="O122" s="41">
        <f>I122+K122+L122+M122</f>
        <v>4</v>
      </c>
      <c r="P122" s="41">
        <f>SUM(N122:O122)</f>
        <v>7</v>
      </c>
      <c r="Q122" s="16"/>
      <c r="R122" s="24">
        <f>P122</f>
        <v>7</v>
      </c>
      <c r="S122" s="3">
        <v>1</v>
      </c>
      <c r="T122" s="26">
        <f>R122*S122</f>
        <v>7</v>
      </c>
    </row>
    <row r="123" spans="1:20" ht="12.75" customHeight="1" x14ac:dyDescent="0.2">
      <c r="A123" s="1">
        <v>3</v>
      </c>
      <c r="B123" s="96" t="s">
        <v>39</v>
      </c>
      <c r="C123" s="30" t="s">
        <v>22</v>
      </c>
      <c r="D123" s="42">
        <v>275.21506174893915</v>
      </c>
      <c r="E123" s="107">
        <v>37.55875996957127</v>
      </c>
      <c r="F123" s="108">
        <v>13.422230450131341</v>
      </c>
      <c r="G123" s="43">
        <v>4.3260462849603595E-2</v>
      </c>
      <c r="H123" s="42">
        <v>15.674377756118437</v>
      </c>
      <c r="I123" s="43">
        <v>5.6758136715360559</v>
      </c>
      <c r="J123" s="42">
        <v>75.731668469410806</v>
      </c>
      <c r="K123" s="43">
        <v>27.490251869108892</v>
      </c>
      <c r="L123" s="42">
        <v>75.774690660992974</v>
      </c>
      <c r="M123" s="42">
        <v>4.3719932010792695</v>
      </c>
      <c r="N123" s="44"/>
      <c r="O123" s="44"/>
      <c r="P123" s="44"/>
      <c r="Q123" s="37">
        <v>8413.1</v>
      </c>
      <c r="R123" s="36"/>
      <c r="S123" s="35"/>
      <c r="T123" s="38"/>
    </row>
    <row r="124" spans="1:20" x14ac:dyDescent="0.2">
      <c r="A124" s="1"/>
      <c r="B124" s="96"/>
      <c r="C124" s="30" t="s">
        <v>23</v>
      </c>
      <c r="D124" s="44">
        <v>1</v>
      </c>
      <c r="E124" s="109"/>
      <c r="F124" s="109">
        <v>1</v>
      </c>
      <c r="G124" s="44">
        <v>1</v>
      </c>
      <c r="H124" s="44"/>
      <c r="I124" s="44">
        <v>1</v>
      </c>
      <c r="J124" s="44"/>
      <c r="K124" s="44">
        <v>1</v>
      </c>
      <c r="L124" s="44">
        <v>1</v>
      </c>
      <c r="M124" s="44">
        <v>0</v>
      </c>
      <c r="N124" s="44">
        <f>D124+F124+G124</f>
        <v>3</v>
      </c>
      <c r="O124" s="44">
        <f>I124+K124+L124+M124</f>
        <v>3</v>
      </c>
      <c r="P124" s="44">
        <f>SUM(N124:O124)</f>
        <v>6</v>
      </c>
      <c r="Q124" s="37"/>
      <c r="R124" s="36">
        <f>P124</f>
        <v>6</v>
      </c>
      <c r="S124" s="35">
        <v>1</v>
      </c>
      <c r="T124" s="38">
        <f>R124*S124</f>
        <v>6</v>
      </c>
    </row>
    <row r="125" spans="1:20" x14ac:dyDescent="0.2">
      <c r="A125" s="1">
        <v>4</v>
      </c>
      <c r="B125" s="96">
        <v>61</v>
      </c>
      <c r="C125" s="21"/>
      <c r="D125" s="39">
        <v>244.18</v>
      </c>
      <c r="E125" s="107">
        <v>33.4</v>
      </c>
      <c r="F125" s="108">
        <v>13.68</v>
      </c>
      <c r="G125" s="40">
        <v>1.2E-2</v>
      </c>
      <c r="H125" s="39">
        <v>13.72</v>
      </c>
      <c r="I125" s="40">
        <v>5.62</v>
      </c>
      <c r="J125" s="39">
        <v>70.540000000000006</v>
      </c>
      <c r="K125" s="40">
        <v>28.89</v>
      </c>
      <c r="L125" s="39">
        <v>83</v>
      </c>
      <c r="M125" s="39">
        <v>4.26</v>
      </c>
      <c r="N125" s="41"/>
      <c r="O125" s="41"/>
      <c r="P125" s="41"/>
      <c r="Q125" s="16">
        <v>800</v>
      </c>
      <c r="R125" s="24"/>
      <c r="S125" s="3"/>
      <c r="T125" s="26"/>
    </row>
    <row r="126" spans="1:20" x14ac:dyDescent="0.2">
      <c r="A126" s="1"/>
      <c r="B126" s="96"/>
      <c r="C126" s="21"/>
      <c r="D126" s="41">
        <v>1</v>
      </c>
      <c r="E126" s="109"/>
      <c r="F126" s="109">
        <v>1</v>
      </c>
      <c r="G126" s="41">
        <v>1</v>
      </c>
      <c r="H126" s="41"/>
      <c r="I126" s="41">
        <v>1</v>
      </c>
      <c r="J126" s="41"/>
      <c r="K126" s="41">
        <v>0</v>
      </c>
      <c r="L126" s="41">
        <v>1</v>
      </c>
      <c r="M126" s="41">
        <v>1</v>
      </c>
      <c r="N126" s="41">
        <f t="shared" ref="N126" si="59">D126+F126+G126</f>
        <v>3</v>
      </c>
      <c r="O126" s="41">
        <f t="shared" ref="O126" si="60">I126+K126+L126+M126</f>
        <v>3</v>
      </c>
      <c r="P126" s="41">
        <f t="shared" ref="P126" si="61">SUM(N126:O126)</f>
        <v>6</v>
      </c>
      <c r="Q126" s="16"/>
      <c r="R126" s="24">
        <f t="shared" ref="R126" si="62">P126</f>
        <v>6</v>
      </c>
      <c r="S126" s="3">
        <v>0.9</v>
      </c>
      <c r="T126" s="26">
        <f t="shared" ref="T126" si="63">R126*S126</f>
        <v>5.4</v>
      </c>
    </row>
    <row r="127" spans="1:20" x14ac:dyDescent="0.2">
      <c r="A127" s="1">
        <v>5</v>
      </c>
      <c r="B127" s="96">
        <v>1</v>
      </c>
      <c r="C127" s="30" t="s">
        <v>22</v>
      </c>
      <c r="D127" s="42">
        <v>257.27846612226887</v>
      </c>
      <c r="E127" s="107">
        <v>37.051333039064225</v>
      </c>
      <c r="F127" s="108">
        <v>14.488441845067316</v>
      </c>
      <c r="G127" s="43">
        <v>7.0296843963804909E-2</v>
      </c>
      <c r="H127" s="42">
        <v>15.987280953431917</v>
      </c>
      <c r="I127" s="43">
        <v>6.2084175678658138</v>
      </c>
      <c r="J127" s="42">
        <v>75.695193114102835</v>
      </c>
      <c r="K127" s="43">
        <v>29.51</v>
      </c>
      <c r="L127" s="42">
        <v>68.517545795630099</v>
      </c>
      <c r="M127" s="42">
        <v>4.5773052306334145</v>
      </c>
      <c r="N127" s="44"/>
      <c r="O127" s="44"/>
      <c r="P127" s="44"/>
      <c r="Q127" s="37">
        <v>4531</v>
      </c>
      <c r="R127" s="36"/>
      <c r="S127" s="35"/>
      <c r="T127" s="38"/>
    </row>
    <row r="128" spans="1:20" x14ac:dyDescent="0.2">
      <c r="A128" s="1"/>
      <c r="B128" s="96"/>
      <c r="C128" s="30" t="s">
        <v>23</v>
      </c>
      <c r="D128" s="44">
        <v>1</v>
      </c>
      <c r="E128" s="109"/>
      <c r="F128" s="109">
        <v>1</v>
      </c>
      <c r="G128" s="44">
        <v>1</v>
      </c>
      <c r="H128" s="44"/>
      <c r="I128" s="44">
        <v>1</v>
      </c>
      <c r="J128" s="44"/>
      <c r="K128" s="44">
        <v>0</v>
      </c>
      <c r="L128" s="44">
        <v>1</v>
      </c>
      <c r="M128" s="44">
        <v>0</v>
      </c>
      <c r="N128" s="44">
        <f>D128+F128+G128</f>
        <v>3</v>
      </c>
      <c r="O128" s="44">
        <f>I128+K128+L128+M128</f>
        <v>2</v>
      </c>
      <c r="P128" s="44">
        <f>SUM(N128:O128)</f>
        <v>5</v>
      </c>
      <c r="Q128" s="37"/>
      <c r="R128" s="36">
        <f>P128</f>
        <v>5</v>
      </c>
      <c r="S128" s="35">
        <v>1</v>
      </c>
      <c r="T128" s="38">
        <f>R128*S128</f>
        <v>5</v>
      </c>
    </row>
    <row r="129" spans="1:20" x14ac:dyDescent="0.2">
      <c r="A129" s="1">
        <v>6</v>
      </c>
      <c r="B129" s="96">
        <v>25</v>
      </c>
      <c r="C129" s="21" t="s">
        <v>22</v>
      </c>
      <c r="D129" s="42">
        <v>238.65191626621018</v>
      </c>
      <c r="E129" s="107">
        <v>34.148574814034625</v>
      </c>
      <c r="F129" s="108">
        <v>14.456383384898952</v>
      </c>
      <c r="G129" s="43">
        <v>5.2366927786189184E-2</v>
      </c>
      <c r="H129" s="42">
        <v>16.139341715489433</v>
      </c>
      <c r="I129" s="43">
        <v>6.7786228688038976</v>
      </c>
      <c r="J129" s="42">
        <v>69.366466987031785</v>
      </c>
      <c r="K129" s="43">
        <v>29.032818115989723</v>
      </c>
      <c r="L129" s="42">
        <v>72.06339279836746</v>
      </c>
      <c r="M129" s="42">
        <v>4.4247106839576062</v>
      </c>
      <c r="N129" s="41"/>
      <c r="O129" s="41"/>
      <c r="P129" s="41"/>
      <c r="Q129" s="10">
        <v>15191</v>
      </c>
      <c r="R129" s="24"/>
      <c r="S129" s="3"/>
      <c r="T129" s="26"/>
    </row>
    <row r="130" spans="1:20" x14ac:dyDescent="0.2">
      <c r="A130" s="1"/>
      <c r="B130" s="96"/>
      <c r="C130" s="21" t="s">
        <v>23</v>
      </c>
      <c r="D130" s="41">
        <v>1</v>
      </c>
      <c r="E130" s="109"/>
      <c r="F130" s="109">
        <v>1</v>
      </c>
      <c r="G130" s="41">
        <v>1</v>
      </c>
      <c r="H130" s="41"/>
      <c r="I130" s="41">
        <v>1</v>
      </c>
      <c r="J130" s="41"/>
      <c r="K130" s="41">
        <v>0</v>
      </c>
      <c r="L130" s="41">
        <v>1</v>
      </c>
      <c r="M130" s="41">
        <v>0</v>
      </c>
      <c r="N130" s="41">
        <f t="shared" ref="N130" si="64">D130+F130+G130</f>
        <v>3</v>
      </c>
      <c r="O130" s="41">
        <f t="shared" ref="O130" si="65">I130+K130+L130+M130</f>
        <v>2</v>
      </c>
      <c r="P130" s="41">
        <f t="shared" ref="P130" si="66">SUM(N130:O130)</f>
        <v>5</v>
      </c>
      <c r="Q130" s="16"/>
      <c r="R130" s="24">
        <f>P130</f>
        <v>5</v>
      </c>
      <c r="S130" s="3">
        <v>1</v>
      </c>
      <c r="T130" s="26">
        <f>R130*S130</f>
        <v>5</v>
      </c>
    </row>
    <row r="131" spans="1:20" ht="12.75" customHeight="1" x14ac:dyDescent="0.2">
      <c r="A131" s="1">
        <v>7</v>
      </c>
      <c r="B131" s="96">
        <v>42</v>
      </c>
      <c r="C131" s="21" t="s">
        <v>22</v>
      </c>
      <c r="D131" s="39">
        <v>243.25812596006145</v>
      </c>
      <c r="E131" s="107">
        <v>32.558740399385563</v>
      </c>
      <c r="F131" s="108">
        <v>13.419001536098309</v>
      </c>
      <c r="G131" s="40">
        <v>3.8462365591397853E-2</v>
      </c>
      <c r="H131" s="39">
        <v>12.994055299539172</v>
      </c>
      <c r="I131" s="40">
        <v>5.3351305683563748</v>
      </c>
      <c r="J131" s="39">
        <v>69.362611367127499</v>
      </c>
      <c r="K131" s="40">
        <v>28.467357910906301</v>
      </c>
      <c r="L131" s="39">
        <v>74.463901689708138</v>
      </c>
      <c r="M131" s="39">
        <v>4.3581720430107529</v>
      </c>
      <c r="N131" s="41"/>
      <c r="O131" s="41"/>
      <c r="P131" s="41"/>
      <c r="Q131" s="16">
        <v>5859</v>
      </c>
      <c r="R131" s="24"/>
      <c r="S131" s="3"/>
      <c r="T131" s="26"/>
    </row>
    <row r="132" spans="1:20" x14ac:dyDescent="0.2">
      <c r="A132" s="1"/>
      <c r="B132" s="96"/>
      <c r="C132" s="21" t="s">
        <v>23</v>
      </c>
      <c r="D132" s="41">
        <v>1</v>
      </c>
      <c r="E132" s="109"/>
      <c r="F132" s="109">
        <v>1</v>
      </c>
      <c r="G132" s="41">
        <v>1</v>
      </c>
      <c r="H132" s="41"/>
      <c r="I132" s="41">
        <v>1</v>
      </c>
      <c r="J132" s="41"/>
      <c r="K132" s="41">
        <v>0</v>
      </c>
      <c r="L132" s="41">
        <v>1</v>
      </c>
      <c r="M132" s="41">
        <v>0</v>
      </c>
      <c r="N132" s="41">
        <f>D132+F132+G132</f>
        <v>3</v>
      </c>
      <c r="O132" s="41">
        <f>I132+K132+L132+M132</f>
        <v>2</v>
      </c>
      <c r="P132" s="41">
        <f>SUM(N132:O132)</f>
        <v>5</v>
      </c>
      <c r="Q132" s="16"/>
      <c r="R132" s="24">
        <f>P132</f>
        <v>5</v>
      </c>
      <c r="S132" s="3">
        <v>1</v>
      </c>
      <c r="T132" s="26">
        <f>R132*S132</f>
        <v>5</v>
      </c>
    </row>
    <row r="133" spans="1:20" ht="12.75" customHeight="1" x14ac:dyDescent="0.2">
      <c r="A133" s="1">
        <v>8</v>
      </c>
      <c r="B133" s="96">
        <v>21</v>
      </c>
      <c r="C133" s="21" t="s">
        <v>22</v>
      </c>
      <c r="D133" s="39">
        <v>242.85971841155234</v>
      </c>
      <c r="E133" s="107">
        <v>32.282871239470509</v>
      </c>
      <c r="F133" s="108">
        <v>13.34286642599278</v>
      </c>
      <c r="G133" s="40">
        <v>5.4789410348977129E-2</v>
      </c>
      <c r="H133" s="39">
        <v>13.287046931407943</v>
      </c>
      <c r="I133" s="40">
        <v>5.4966738868832739</v>
      </c>
      <c r="J133" s="39">
        <v>70.90623586040914</v>
      </c>
      <c r="K133" s="40">
        <v>29.181193742478939</v>
      </c>
      <c r="L133" s="39">
        <v>76.995186522262316</v>
      </c>
      <c r="M133" s="39">
        <v>4.355790613718411</v>
      </c>
      <c r="N133" s="41"/>
      <c r="O133" s="41"/>
      <c r="P133" s="41"/>
      <c r="Q133" s="16">
        <v>4155</v>
      </c>
      <c r="R133" s="24"/>
      <c r="S133" s="3"/>
      <c r="T133" s="26"/>
    </row>
    <row r="134" spans="1:20" x14ac:dyDescent="0.2">
      <c r="A134" s="1"/>
      <c r="B134" s="96"/>
      <c r="C134" s="21" t="s">
        <v>23</v>
      </c>
      <c r="D134" s="41">
        <v>1</v>
      </c>
      <c r="E134" s="109"/>
      <c r="F134" s="109">
        <v>1</v>
      </c>
      <c r="G134" s="41">
        <v>1</v>
      </c>
      <c r="H134" s="41"/>
      <c r="I134" s="41">
        <v>1</v>
      </c>
      <c r="J134" s="41"/>
      <c r="K134" s="41">
        <v>0</v>
      </c>
      <c r="L134" s="41">
        <v>1</v>
      </c>
      <c r="M134" s="41">
        <v>0</v>
      </c>
      <c r="N134" s="41">
        <f t="shared" ref="N134" si="67">D134+F134+G134</f>
        <v>3</v>
      </c>
      <c r="O134" s="41">
        <f t="shared" ref="O134" si="68">I134+K134+L134+M134</f>
        <v>2</v>
      </c>
      <c r="P134" s="41">
        <f t="shared" ref="P134" si="69">SUM(N134:O134)</f>
        <v>5</v>
      </c>
      <c r="Q134" s="16"/>
      <c r="R134" s="24">
        <f t="shared" ref="R134" si="70">P134</f>
        <v>5</v>
      </c>
      <c r="S134" s="3">
        <v>1</v>
      </c>
      <c r="T134" s="26">
        <f t="shared" ref="T134" si="71">R134*S134</f>
        <v>5</v>
      </c>
    </row>
    <row r="135" spans="1:20" ht="12.75" customHeight="1" x14ac:dyDescent="0.2">
      <c r="A135" s="1">
        <v>9</v>
      </c>
      <c r="B135" s="96">
        <v>64</v>
      </c>
      <c r="C135" s="21" t="s">
        <v>22</v>
      </c>
      <c r="D135" s="39">
        <v>274.43367543218892</v>
      </c>
      <c r="E135" s="107">
        <v>35.966664231799363</v>
      </c>
      <c r="F135" s="108">
        <v>13.335899683467252</v>
      </c>
      <c r="G135" s="40">
        <v>9.0457024592159735E-2</v>
      </c>
      <c r="H135" s="39">
        <v>14.694668858047235</v>
      </c>
      <c r="I135" s="40">
        <v>5.4797053810567329</v>
      </c>
      <c r="J135" s="39">
        <v>80.953736303871452</v>
      </c>
      <c r="K135" s="40">
        <v>30.068093498904311</v>
      </c>
      <c r="L135" s="39">
        <v>77.098855612369121</v>
      </c>
      <c r="M135" s="39">
        <v>4.4875200876552226</v>
      </c>
      <c r="N135" s="41"/>
      <c r="O135" s="41"/>
      <c r="P135" s="41"/>
      <c r="Q135" s="16">
        <v>8214</v>
      </c>
      <c r="R135" s="24"/>
      <c r="S135" s="3"/>
      <c r="T135" s="26"/>
    </row>
    <row r="136" spans="1:20" x14ac:dyDescent="0.2">
      <c r="A136" s="1"/>
      <c r="B136" s="96"/>
      <c r="C136" s="21" t="s">
        <v>23</v>
      </c>
      <c r="D136" s="41">
        <v>1</v>
      </c>
      <c r="E136" s="109"/>
      <c r="F136" s="109">
        <v>1</v>
      </c>
      <c r="G136" s="41">
        <v>1</v>
      </c>
      <c r="H136" s="41"/>
      <c r="I136" s="41">
        <v>1</v>
      </c>
      <c r="J136" s="41"/>
      <c r="K136" s="41">
        <v>0</v>
      </c>
      <c r="L136" s="41">
        <v>1</v>
      </c>
      <c r="M136" s="41">
        <v>0</v>
      </c>
      <c r="N136" s="41">
        <f t="shared" ref="N136" si="72">D136+F136+G136</f>
        <v>3</v>
      </c>
      <c r="O136" s="41">
        <f t="shared" ref="O136" si="73">I136+K136+L136+M136</f>
        <v>2</v>
      </c>
      <c r="P136" s="41">
        <f t="shared" ref="P136" si="74">SUM(N136:O136)</f>
        <v>5</v>
      </c>
      <c r="Q136" s="16"/>
      <c r="R136" s="24">
        <f t="shared" ref="R136" si="75">P136</f>
        <v>5</v>
      </c>
      <c r="S136" s="3">
        <v>1</v>
      </c>
      <c r="T136" s="26">
        <f t="shared" ref="T136" si="76">R136*S136</f>
        <v>5</v>
      </c>
    </row>
    <row r="137" spans="1:20" x14ac:dyDescent="0.2">
      <c r="A137" s="1">
        <v>10</v>
      </c>
      <c r="B137" s="96">
        <v>27</v>
      </c>
      <c r="C137" s="21" t="s">
        <v>22</v>
      </c>
      <c r="D137" s="39">
        <v>252.36846911608097</v>
      </c>
      <c r="E137" s="107">
        <v>32.566682641107562</v>
      </c>
      <c r="F137" s="108">
        <v>12.982526624068159</v>
      </c>
      <c r="G137" s="40">
        <v>8.1500532481363158E-2</v>
      </c>
      <c r="H137" s="39">
        <v>12.890396698615552</v>
      </c>
      <c r="I137" s="40">
        <v>5.6507481363152303</v>
      </c>
      <c r="J137" s="39">
        <v>74.37503993610224</v>
      </c>
      <c r="K137" s="40">
        <v>29.544004259850908</v>
      </c>
      <c r="L137" s="39">
        <v>75.270500532481364</v>
      </c>
      <c r="M137" s="39">
        <v>4.5302129925452617</v>
      </c>
      <c r="N137" s="41"/>
      <c r="O137" s="41"/>
      <c r="P137" s="41"/>
      <c r="Q137" s="16">
        <v>3756</v>
      </c>
      <c r="R137" s="24"/>
      <c r="S137" s="3"/>
      <c r="T137" s="26"/>
    </row>
    <row r="138" spans="1:20" x14ac:dyDescent="0.2">
      <c r="A138" s="1"/>
      <c r="B138" s="96"/>
      <c r="C138" s="21" t="s">
        <v>23</v>
      </c>
      <c r="D138" s="41">
        <v>1</v>
      </c>
      <c r="E138" s="109"/>
      <c r="F138" s="109">
        <v>1</v>
      </c>
      <c r="G138" s="41">
        <v>1</v>
      </c>
      <c r="H138" s="41"/>
      <c r="I138" s="41">
        <v>1</v>
      </c>
      <c r="J138" s="41"/>
      <c r="K138" s="41">
        <v>0</v>
      </c>
      <c r="L138" s="41">
        <v>1</v>
      </c>
      <c r="M138" s="41">
        <v>0</v>
      </c>
      <c r="N138" s="41">
        <f>D138+F138+G138</f>
        <v>3</v>
      </c>
      <c r="O138" s="41">
        <f>I138+K138+L138+M138</f>
        <v>2</v>
      </c>
      <c r="P138" s="41">
        <f>SUM(N138:O138)</f>
        <v>5</v>
      </c>
      <c r="Q138" s="16"/>
      <c r="R138" s="24">
        <f>P138</f>
        <v>5</v>
      </c>
      <c r="S138" s="3">
        <v>1</v>
      </c>
      <c r="T138" s="26">
        <f>R138*S138</f>
        <v>5</v>
      </c>
    </row>
    <row r="139" spans="1:20" ht="12.75" customHeight="1" x14ac:dyDescent="0.2">
      <c r="A139" s="1">
        <v>11</v>
      </c>
      <c r="B139" s="96">
        <v>22</v>
      </c>
      <c r="C139" s="21" t="s">
        <v>22</v>
      </c>
      <c r="D139" s="39">
        <v>268.75184864562965</v>
      </c>
      <c r="E139" s="107">
        <v>34.352303825746993</v>
      </c>
      <c r="F139" s="108">
        <v>12.867405752583077</v>
      </c>
      <c r="G139" s="40">
        <v>8.1447640323931855E-2</v>
      </c>
      <c r="H139" s="39">
        <v>14.268494833845294</v>
      </c>
      <c r="I139" s="40">
        <v>5.261790002792516</v>
      </c>
      <c r="J139" s="39">
        <v>79.463203015917344</v>
      </c>
      <c r="K139" s="40">
        <v>29.569480592013402</v>
      </c>
      <c r="L139" s="39">
        <v>71.776319463836913</v>
      </c>
      <c r="M139" s="39">
        <v>4.3312231220329522</v>
      </c>
      <c r="N139" s="41"/>
      <c r="O139" s="41"/>
      <c r="P139" s="41"/>
      <c r="Q139" s="10">
        <v>3581</v>
      </c>
      <c r="R139" s="24"/>
      <c r="S139" s="3"/>
      <c r="T139" s="26"/>
    </row>
    <row r="140" spans="1:20" x14ac:dyDescent="0.2">
      <c r="A140" s="1"/>
      <c r="B140" s="96"/>
      <c r="C140" s="21" t="s">
        <v>23</v>
      </c>
      <c r="D140" s="41">
        <v>1</v>
      </c>
      <c r="E140" s="109"/>
      <c r="F140" s="109">
        <v>1</v>
      </c>
      <c r="G140" s="41">
        <v>1</v>
      </c>
      <c r="H140" s="41"/>
      <c r="I140" s="41">
        <v>1</v>
      </c>
      <c r="J140" s="41"/>
      <c r="K140" s="41">
        <v>0</v>
      </c>
      <c r="L140" s="41">
        <v>1</v>
      </c>
      <c r="M140" s="41">
        <v>0</v>
      </c>
      <c r="N140" s="41">
        <f>D140+F140+G140</f>
        <v>3</v>
      </c>
      <c r="O140" s="41">
        <f>I140+K140+L140+M140</f>
        <v>2</v>
      </c>
      <c r="P140" s="41">
        <f>SUM(N140:O140)</f>
        <v>5</v>
      </c>
      <c r="Q140" s="16"/>
      <c r="R140" s="24">
        <f>P140</f>
        <v>5</v>
      </c>
      <c r="S140" s="3">
        <v>1</v>
      </c>
      <c r="T140" s="26">
        <f>R140*S140</f>
        <v>5</v>
      </c>
    </row>
    <row r="141" spans="1:20" ht="12.75" customHeight="1" x14ac:dyDescent="0.2">
      <c r="A141" s="1">
        <v>12</v>
      </c>
      <c r="B141" s="96">
        <v>14</v>
      </c>
      <c r="C141" s="30" t="s">
        <v>22</v>
      </c>
      <c r="D141" s="31">
        <v>252.46410861865408</v>
      </c>
      <c r="E141" s="104">
        <v>31.867940443394989</v>
      </c>
      <c r="F141" s="105">
        <v>12.600941886396431</v>
      </c>
      <c r="G141" s="32">
        <v>2.8703004066640433E-2</v>
      </c>
      <c r="H141" s="31">
        <v>15.797058900695266</v>
      </c>
      <c r="I141" s="32">
        <v>6.2308421881149147</v>
      </c>
      <c r="J141" s="31">
        <v>71.173454020726751</v>
      </c>
      <c r="K141" s="32">
        <v>28.066829332283881</v>
      </c>
      <c r="L141" s="31">
        <v>79.802571166207514</v>
      </c>
      <c r="M141" s="31">
        <v>4.3619493637675451</v>
      </c>
      <c r="N141" s="33"/>
      <c r="O141" s="35"/>
      <c r="P141" s="35"/>
      <c r="Q141" s="34">
        <v>7623</v>
      </c>
      <c r="R141" s="38"/>
      <c r="S141" s="35"/>
      <c r="T141" s="35"/>
    </row>
    <row r="142" spans="1:20" x14ac:dyDescent="0.2">
      <c r="A142" s="1"/>
      <c r="B142" s="96"/>
      <c r="C142" s="30" t="s">
        <v>23</v>
      </c>
      <c r="D142" s="44">
        <v>1</v>
      </c>
      <c r="E142" s="109"/>
      <c r="F142" s="109">
        <v>1</v>
      </c>
      <c r="G142" s="44">
        <v>1</v>
      </c>
      <c r="H142" s="44"/>
      <c r="I142" s="44">
        <v>1</v>
      </c>
      <c r="J142" s="44"/>
      <c r="K142" s="44">
        <v>0</v>
      </c>
      <c r="L142" s="44">
        <v>1</v>
      </c>
      <c r="M142" s="44">
        <v>0</v>
      </c>
      <c r="N142" s="44">
        <f>D142+F142+G142</f>
        <v>3</v>
      </c>
      <c r="O142" s="44">
        <f>I142+K142+L142+M142</f>
        <v>2</v>
      </c>
      <c r="P142" s="44">
        <f>SUM(N142:O142)</f>
        <v>5</v>
      </c>
      <c r="Q142" s="37"/>
      <c r="R142" s="36">
        <f>P142</f>
        <v>5</v>
      </c>
      <c r="S142" s="35">
        <v>1</v>
      </c>
      <c r="T142" s="38">
        <f>R142*S142</f>
        <v>5</v>
      </c>
    </row>
    <row r="143" spans="1:20" ht="12.75" customHeight="1" x14ac:dyDescent="0.2">
      <c r="A143" s="1">
        <v>13</v>
      </c>
      <c r="B143" s="96">
        <v>16</v>
      </c>
      <c r="C143" s="21" t="s">
        <v>22</v>
      </c>
      <c r="D143" s="39">
        <v>259.13545968534908</v>
      </c>
      <c r="E143" s="107">
        <v>32.111401179941005</v>
      </c>
      <c r="F143" s="108">
        <v>12.389722222222227</v>
      </c>
      <c r="G143" s="40">
        <v>6.0335545722713879E-2</v>
      </c>
      <c r="H143" s="39">
        <v>16.551356932153396</v>
      </c>
      <c r="I143" s="40">
        <v>6.3503736479842674</v>
      </c>
      <c r="J143" s="39">
        <v>76.85033431661752</v>
      </c>
      <c r="K143" s="40">
        <v>29.996457718780729</v>
      </c>
      <c r="L143" s="39">
        <v>80.638643067846616</v>
      </c>
      <c r="M143" s="39">
        <v>4.3292158308751238</v>
      </c>
      <c r="N143" s="41"/>
      <c r="O143" s="41"/>
      <c r="P143" s="41"/>
      <c r="Q143" s="16">
        <v>8136</v>
      </c>
      <c r="R143" s="24"/>
      <c r="S143" s="3"/>
      <c r="T143" s="26"/>
    </row>
    <row r="144" spans="1:20" x14ac:dyDescent="0.2">
      <c r="A144" s="1"/>
      <c r="B144" s="96"/>
      <c r="C144" s="21" t="s">
        <v>23</v>
      </c>
      <c r="D144" s="41">
        <v>1</v>
      </c>
      <c r="E144" s="109"/>
      <c r="F144" s="109">
        <v>1</v>
      </c>
      <c r="G144" s="41">
        <v>1</v>
      </c>
      <c r="H144" s="41"/>
      <c r="I144" s="41">
        <v>1</v>
      </c>
      <c r="J144" s="41"/>
      <c r="K144" s="41">
        <v>0</v>
      </c>
      <c r="L144" s="41">
        <v>1</v>
      </c>
      <c r="M144" s="41">
        <v>0</v>
      </c>
      <c r="N144" s="41">
        <f>D144+F144+G144</f>
        <v>3</v>
      </c>
      <c r="O144" s="41">
        <f>I144+K144+L144+M144</f>
        <v>2</v>
      </c>
      <c r="P144" s="41">
        <f>SUM(N144:O144)</f>
        <v>5</v>
      </c>
      <c r="Q144" s="16"/>
      <c r="R144" s="24">
        <f>P144</f>
        <v>5</v>
      </c>
      <c r="S144" s="3">
        <v>1</v>
      </c>
      <c r="T144" s="26">
        <f>R144*S144</f>
        <v>5</v>
      </c>
    </row>
    <row r="145" spans="1:20" ht="12.75" customHeight="1" x14ac:dyDescent="0.2">
      <c r="A145" s="1">
        <v>14</v>
      </c>
      <c r="B145" s="96">
        <v>38</v>
      </c>
      <c r="C145" s="21" t="s">
        <v>22</v>
      </c>
      <c r="D145" s="39">
        <v>190.89499999999998</v>
      </c>
      <c r="E145" s="107">
        <v>26.574999999999999</v>
      </c>
      <c r="F145" s="108">
        <v>13.919999999999998</v>
      </c>
      <c r="G145" s="40">
        <v>4.9000000000000002E-2</v>
      </c>
      <c r="H145" s="39">
        <v>12.6</v>
      </c>
      <c r="I145" s="40">
        <v>6.5950000000000006</v>
      </c>
      <c r="J145" s="39">
        <v>55.825000000000003</v>
      </c>
      <c r="K145" s="40">
        <v>29.245000000000001</v>
      </c>
      <c r="L145" s="39">
        <v>80.000000000000014</v>
      </c>
      <c r="M145" s="39">
        <v>4.2600000000000007</v>
      </c>
      <c r="N145" s="41"/>
      <c r="O145" s="41"/>
      <c r="P145" s="41"/>
      <c r="Q145" s="16">
        <v>1074</v>
      </c>
      <c r="R145" s="24"/>
      <c r="S145" s="3"/>
      <c r="T145" s="26"/>
    </row>
    <row r="146" spans="1:20" x14ac:dyDescent="0.2">
      <c r="A146" s="1"/>
      <c r="B146" s="96"/>
      <c r="C146" s="21" t="s">
        <v>23</v>
      </c>
      <c r="D146" s="41">
        <v>0</v>
      </c>
      <c r="E146" s="109"/>
      <c r="F146" s="109">
        <v>1</v>
      </c>
      <c r="G146" s="41">
        <v>1</v>
      </c>
      <c r="H146" s="41"/>
      <c r="I146" s="41">
        <v>1</v>
      </c>
      <c r="J146" s="41"/>
      <c r="K146" s="41">
        <v>0</v>
      </c>
      <c r="L146" s="41">
        <v>1</v>
      </c>
      <c r="M146" s="41">
        <v>1</v>
      </c>
      <c r="N146" s="41">
        <f>D146+F146+G146</f>
        <v>2</v>
      </c>
      <c r="O146" s="41">
        <f>I146+K146+L146+M146</f>
        <v>3</v>
      </c>
      <c r="P146" s="41">
        <f>SUM(N146:O146)</f>
        <v>5</v>
      </c>
      <c r="Q146" s="16"/>
      <c r="R146" s="24">
        <f>P146</f>
        <v>5</v>
      </c>
      <c r="S146" s="3">
        <v>1</v>
      </c>
      <c r="T146" s="26">
        <f>R146*S146</f>
        <v>5</v>
      </c>
    </row>
    <row r="147" spans="1:20" ht="12.75" customHeight="1" x14ac:dyDescent="0.2">
      <c r="A147" s="1">
        <v>15</v>
      </c>
      <c r="B147" s="96">
        <v>47</v>
      </c>
      <c r="C147" s="21" t="s">
        <v>22</v>
      </c>
      <c r="D147" s="39">
        <v>263.33190456602222</v>
      </c>
      <c r="E147" s="107">
        <v>33.437038255861786</v>
      </c>
      <c r="F147" s="108">
        <v>12.774467297408473</v>
      </c>
      <c r="G147" s="40">
        <v>7.8715754833401888E-2</v>
      </c>
      <c r="H147" s="39">
        <v>13.861756478815302</v>
      </c>
      <c r="I147" s="40">
        <v>5.2491855203619906</v>
      </c>
      <c r="J147" s="39">
        <v>78.713113944878643</v>
      </c>
      <c r="K147" s="40">
        <v>29.864298642533935</v>
      </c>
      <c r="L147" s="39">
        <v>73.983134512546286</v>
      </c>
      <c r="M147" s="39">
        <v>4.4467955573837923</v>
      </c>
      <c r="N147" s="41"/>
      <c r="O147" s="41"/>
      <c r="P147" s="41"/>
      <c r="Q147" s="16">
        <v>4862</v>
      </c>
      <c r="R147" s="24"/>
      <c r="S147" s="3"/>
      <c r="T147" s="26"/>
    </row>
    <row r="148" spans="1:20" x14ac:dyDescent="0.2">
      <c r="A148" s="1"/>
      <c r="B148" s="96"/>
      <c r="C148" s="21" t="s">
        <v>23</v>
      </c>
      <c r="D148" s="41">
        <v>1</v>
      </c>
      <c r="E148" s="109"/>
      <c r="F148" s="109">
        <v>1</v>
      </c>
      <c r="G148" s="41">
        <v>1</v>
      </c>
      <c r="H148" s="41"/>
      <c r="I148" s="41">
        <v>1</v>
      </c>
      <c r="J148" s="41"/>
      <c r="K148" s="41">
        <v>0</v>
      </c>
      <c r="L148" s="41">
        <v>1</v>
      </c>
      <c r="M148" s="41">
        <v>0</v>
      </c>
      <c r="N148" s="41">
        <f>D148+F148+G148</f>
        <v>3</v>
      </c>
      <c r="O148" s="41">
        <f>I148+K148+L148+M148</f>
        <v>2</v>
      </c>
      <c r="P148" s="41">
        <f>SUM(N148:O148)</f>
        <v>5</v>
      </c>
      <c r="Q148" s="16"/>
      <c r="R148" s="24">
        <f>P148</f>
        <v>5</v>
      </c>
      <c r="S148" s="3">
        <v>1</v>
      </c>
      <c r="T148" s="26">
        <f>R148*S148</f>
        <v>5</v>
      </c>
    </row>
    <row r="149" spans="1:20" ht="12.75" customHeight="1" x14ac:dyDescent="0.2">
      <c r="A149" s="1">
        <v>16</v>
      </c>
      <c r="B149" s="96">
        <v>30</v>
      </c>
      <c r="C149" s="21" t="s">
        <v>22</v>
      </c>
      <c r="D149" s="39">
        <v>262.21999999999997</v>
      </c>
      <c r="E149" s="107">
        <v>33.139999999999993</v>
      </c>
      <c r="F149" s="108">
        <v>12.635000000000002</v>
      </c>
      <c r="G149" s="40">
        <v>9.5000000000000001E-2</v>
      </c>
      <c r="H149" s="39">
        <v>10.46</v>
      </c>
      <c r="I149" s="40">
        <v>3.9899999999999998</v>
      </c>
      <c r="J149" s="39">
        <v>72.850000000000009</v>
      </c>
      <c r="K149" s="40">
        <v>27.78</v>
      </c>
      <c r="L149" s="39">
        <v>80.500000000000014</v>
      </c>
      <c r="M149" s="39">
        <v>4.3000000000000007</v>
      </c>
      <c r="N149" s="41"/>
      <c r="O149" s="41"/>
      <c r="P149" s="41"/>
      <c r="Q149" s="16">
        <v>1064</v>
      </c>
      <c r="R149" s="24"/>
      <c r="S149" s="3"/>
      <c r="T149" s="26"/>
    </row>
    <row r="150" spans="1:20" x14ac:dyDescent="0.2">
      <c r="A150" s="1"/>
      <c r="B150" s="96"/>
      <c r="C150" s="21" t="s">
        <v>23</v>
      </c>
      <c r="D150" s="41">
        <v>1</v>
      </c>
      <c r="E150" s="109"/>
      <c r="F150" s="109">
        <v>1</v>
      </c>
      <c r="G150" s="41">
        <v>1</v>
      </c>
      <c r="H150" s="41"/>
      <c r="I150" s="41">
        <v>1</v>
      </c>
      <c r="J150" s="41"/>
      <c r="K150" s="41">
        <v>1</v>
      </c>
      <c r="L150" s="41">
        <v>1</v>
      </c>
      <c r="M150" s="41">
        <v>1</v>
      </c>
      <c r="N150" s="41">
        <f>D150+F150+G150</f>
        <v>3</v>
      </c>
      <c r="O150" s="41">
        <f>I150+K150+L150+M150</f>
        <v>4</v>
      </c>
      <c r="P150" s="41">
        <f>SUM(N150:O150)</f>
        <v>7</v>
      </c>
      <c r="Q150" s="16"/>
      <c r="R150" s="24">
        <f>P150</f>
        <v>7</v>
      </c>
      <c r="S150" s="3">
        <v>0.7</v>
      </c>
      <c r="T150" s="26">
        <f>R150*S150</f>
        <v>4.8999999999999995</v>
      </c>
    </row>
    <row r="151" spans="1:20" ht="12.75" customHeight="1" x14ac:dyDescent="0.2">
      <c r="A151" s="1">
        <v>17</v>
      </c>
      <c r="B151" s="96">
        <v>4</v>
      </c>
      <c r="C151" s="21"/>
      <c r="D151" s="39">
        <v>247.98</v>
      </c>
      <c r="E151" s="107">
        <v>28.05</v>
      </c>
      <c r="F151" s="108">
        <v>11.31</v>
      </c>
      <c r="G151" s="40">
        <v>1.0999999999999999E-2</v>
      </c>
      <c r="H151" s="39">
        <v>10.39</v>
      </c>
      <c r="I151" s="40">
        <v>4.1900000000000004</v>
      </c>
      <c r="J151" s="39">
        <v>74.53</v>
      </c>
      <c r="K151" s="40">
        <v>30.05</v>
      </c>
      <c r="L151" s="39">
        <v>69</v>
      </c>
      <c r="M151" s="39">
        <v>4.2</v>
      </c>
      <c r="N151" s="41"/>
      <c r="O151" s="41"/>
      <c r="P151" s="41"/>
      <c r="Q151" s="16">
        <v>769</v>
      </c>
      <c r="R151" s="24"/>
      <c r="S151" s="3"/>
      <c r="T151" s="26"/>
    </row>
    <row r="152" spans="1:20" x14ac:dyDescent="0.2">
      <c r="A152" s="1"/>
      <c r="B152" s="96"/>
      <c r="C152" s="21"/>
      <c r="D152" s="41">
        <v>1</v>
      </c>
      <c r="E152" s="109"/>
      <c r="F152" s="109">
        <v>0</v>
      </c>
      <c r="G152" s="41">
        <v>1</v>
      </c>
      <c r="H152" s="41"/>
      <c r="I152" s="41">
        <v>1</v>
      </c>
      <c r="J152" s="41"/>
      <c r="K152" s="41">
        <v>0</v>
      </c>
      <c r="L152" s="41">
        <v>1</v>
      </c>
      <c r="M152" s="41">
        <v>1</v>
      </c>
      <c r="N152" s="41">
        <f t="shared" ref="N152" si="77">D152+F152+G152</f>
        <v>2</v>
      </c>
      <c r="O152" s="41">
        <f t="shared" ref="O152" si="78">I152+K152+L152+M152</f>
        <v>3</v>
      </c>
      <c r="P152" s="41">
        <f t="shared" ref="P152" si="79">SUM(N152:O152)</f>
        <v>5</v>
      </c>
      <c r="Q152" s="16"/>
      <c r="R152" s="24">
        <f t="shared" ref="R152" si="80">P152</f>
        <v>5</v>
      </c>
      <c r="S152" s="3">
        <v>0.9</v>
      </c>
      <c r="T152" s="26">
        <f t="shared" ref="T152" si="81">R152*S152</f>
        <v>4.5</v>
      </c>
    </row>
    <row r="153" spans="1:20" ht="12.75" customHeight="1" x14ac:dyDescent="0.2">
      <c r="A153" s="1">
        <v>18</v>
      </c>
      <c r="B153" s="96">
        <v>9</v>
      </c>
      <c r="C153" s="21" t="s">
        <v>22</v>
      </c>
      <c r="D153" s="39">
        <v>211.48</v>
      </c>
      <c r="E153" s="107">
        <v>22.91</v>
      </c>
      <c r="F153" s="108">
        <v>10.83</v>
      </c>
      <c r="G153" s="40">
        <v>0</v>
      </c>
      <c r="H153" s="39">
        <v>11.21</v>
      </c>
      <c r="I153" s="40">
        <v>5.3</v>
      </c>
      <c r="J153" s="39">
        <v>62.48</v>
      </c>
      <c r="K153" s="40">
        <v>29.54</v>
      </c>
      <c r="L153" s="39">
        <v>83</v>
      </c>
      <c r="M153" s="39">
        <v>3.98</v>
      </c>
      <c r="N153" s="41"/>
      <c r="O153" s="41"/>
      <c r="P153" s="41"/>
      <c r="Q153" s="10">
        <v>3820</v>
      </c>
      <c r="R153" s="24"/>
      <c r="S153" s="3"/>
      <c r="T153" s="26"/>
    </row>
    <row r="154" spans="1:20" x14ac:dyDescent="0.2">
      <c r="A154" s="1"/>
      <c r="B154" s="96"/>
      <c r="C154" s="21" t="s">
        <v>23</v>
      </c>
      <c r="D154" s="41">
        <v>1</v>
      </c>
      <c r="E154" s="109"/>
      <c r="F154" s="109">
        <v>0</v>
      </c>
      <c r="G154" s="41">
        <v>1</v>
      </c>
      <c r="H154" s="41"/>
      <c r="I154" s="41">
        <v>1</v>
      </c>
      <c r="J154" s="41"/>
      <c r="K154" s="41">
        <v>0</v>
      </c>
      <c r="L154" s="41">
        <v>1</v>
      </c>
      <c r="M154" s="41">
        <v>1</v>
      </c>
      <c r="N154" s="41">
        <f>D154+F154+G154</f>
        <v>2</v>
      </c>
      <c r="O154" s="41">
        <f>I154+K154+L154+M154</f>
        <v>3</v>
      </c>
      <c r="P154" s="41">
        <f>SUM(N154:O154)</f>
        <v>5</v>
      </c>
      <c r="Q154" s="16"/>
      <c r="R154" s="24">
        <f t="shared" ref="R154" si="82">P154</f>
        <v>5</v>
      </c>
      <c r="S154" s="3">
        <v>0.9</v>
      </c>
      <c r="T154" s="26">
        <f>R154*S154</f>
        <v>4.5</v>
      </c>
    </row>
    <row r="155" spans="1:20" x14ac:dyDescent="0.2">
      <c r="A155" s="1">
        <v>19</v>
      </c>
      <c r="B155" s="96">
        <v>8</v>
      </c>
      <c r="C155" s="21" t="s">
        <v>22</v>
      </c>
      <c r="D155" s="39">
        <v>261.21981821242213</v>
      </c>
      <c r="E155" s="107">
        <v>36.468853728328568</v>
      </c>
      <c r="F155" s="108">
        <v>14.217655276889413</v>
      </c>
      <c r="G155" s="40">
        <v>8.078774617067833E-3</v>
      </c>
      <c r="H155" s="39">
        <v>14.48755091735398</v>
      </c>
      <c r="I155" s="40">
        <v>5.5838545699377216</v>
      </c>
      <c r="J155" s="39">
        <v>73.965940077428058</v>
      </c>
      <c r="K155" s="40">
        <v>28.299939404140719</v>
      </c>
      <c r="L155" s="39">
        <v>64.852718397576155</v>
      </c>
      <c r="M155" s="39">
        <v>4.4095943443864671</v>
      </c>
      <c r="N155" s="41"/>
      <c r="O155" s="41"/>
      <c r="P155" s="41"/>
      <c r="Q155" s="16">
        <v>5941</v>
      </c>
      <c r="R155" s="24"/>
      <c r="S155" s="3"/>
      <c r="T155" s="26"/>
    </row>
    <row r="156" spans="1:20" x14ac:dyDescent="0.2">
      <c r="A156" s="1"/>
      <c r="B156" s="96"/>
      <c r="C156" s="21" t="s">
        <v>23</v>
      </c>
      <c r="D156" s="41">
        <v>1</v>
      </c>
      <c r="E156" s="109"/>
      <c r="F156" s="109">
        <v>1</v>
      </c>
      <c r="G156" s="41">
        <v>1</v>
      </c>
      <c r="H156" s="41"/>
      <c r="I156" s="41">
        <v>1</v>
      </c>
      <c r="J156" s="41"/>
      <c r="K156" s="41">
        <v>0</v>
      </c>
      <c r="L156" s="41">
        <v>0</v>
      </c>
      <c r="M156" s="41">
        <v>0</v>
      </c>
      <c r="N156" s="41">
        <f t="shared" ref="N156" si="83">D156+F156+G156</f>
        <v>3</v>
      </c>
      <c r="O156" s="41">
        <f t="shared" ref="O156" si="84">I156+K156+L156+M156</f>
        <v>1</v>
      </c>
      <c r="P156" s="41">
        <f t="shared" ref="P156" si="85">SUM(N156:O156)</f>
        <v>4</v>
      </c>
      <c r="Q156" s="16"/>
      <c r="R156" s="24">
        <f t="shared" ref="R156" si="86">P156</f>
        <v>4</v>
      </c>
      <c r="S156" s="3">
        <v>1</v>
      </c>
      <c r="T156" s="26">
        <f t="shared" ref="T156" si="87">R156*S156</f>
        <v>4</v>
      </c>
    </row>
    <row r="157" spans="1:20" x14ac:dyDescent="0.2">
      <c r="A157" s="1">
        <v>20</v>
      </c>
      <c r="B157" s="96">
        <v>23</v>
      </c>
      <c r="C157" s="21" t="s">
        <v>22</v>
      </c>
      <c r="D157" s="39">
        <v>277.02333333333331</v>
      </c>
      <c r="E157" s="107">
        <v>31.53777777777778</v>
      </c>
      <c r="F157" s="108">
        <v>11.373333333333333</v>
      </c>
      <c r="G157" s="40">
        <v>4.8333333333333332E-2</v>
      </c>
      <c r="H157" s="39">
        <v>16.62</v>
      </c>
      <c r="I157" s="40">
        <v>6.02</v>
      </c>
      <c r="J157" s="39">
        <v>86.223333333333343</v>
      </c>
      <c r="K157" s="40">
        <v>31.130000000000003</v>
      </c>
      <c r="L157" s="39">
        <v>72.555555555555557</v>
      </c>
      <c r="M157" s="39">
        <v>4.3055555555555545</v>
      </c>
      <c r="N157" s="41"/>
      <c r="O157" s="41"/>
      <c r="P157" s="41"/>
      <c r="Q157" s="16">
        <v>1215</v>
      </c>
      <c r="R157" s="24"/>
      <c r="S157" s="3"/>
      <c r="T157" s="26"/>
    </row>
    <row r="158" spans="1:20" x14ac:dyDescent="0.2">
      <c r="A158" s="1"/>
      <c r="B158" s="96"/>
      <c r="C158" s="21" t="s">
        <v>23</v>
      </c>
      <c r="D158" s="41">
        <v>1</v>
      </c>
      <c r="E158" s="109"/>
      <c r="F158" s="109">
        <v>0</v>
      </c>
      <c r="G158" s="41">
        <v>1</v>
      </c>
      <c r="H158" s="41"/>
      <c r="I158" s="41">
        <v>1</v>
      </c>
      <c r="J158" s="41"/>
      <c r="K158" s="41">
        <v>0</v>
      </c>
      <c r="L158" s="41">
        <v>1</v>
      </c>
      <c r="M158" s="41">
        <v>0</v>
      </c>
      <c r="N158" s="41">
        <f>D158+F158+G158</f>
        <v>2</v>
      </c>
      <c r="O158" s="41">
        <f>I158+K158+L158+M158</f>
        <v>2</v>
      </c>
      <c r="P158" s="41">
        <f>SUM(N158:O158)</f>
        <v>4</v>
      </c>
      <c r="Q158" s="16"/>
      <c r="R158" s="24">
        <f>P158</f>
        <v>4</v>
      </c>
      <c r="S158" s="3">
        <v>1</v>
      </c>
      <c r="T158" s="26">
        <f>R158*S158</f>
        <v>4</v>
      </c>
    </row>
    <row r="159" spans="1:20" ht="12.75" customHeight="1" x14ac:dyDescent="0.2">
      <c r="A159" s="1">
        <v>21</v>
      </c>
      <c r="B159" s="96">
        <v>17</v>
      </c>
      <c r="C159" s="21" t="s">
        <v>22</v>
      </c>
      <c r="D159" s="39">
        <v>176.6093110279551</v>
      </c>
      <c r="E159" s="107">
        <v>24.530169491525417</v>
      </c>
      <c r="F159" s="108">
        <v>10.441016949152543</v>
      </c>
      <c r="G159" s="40">
        <v>4.5435615232225397E-2</v>
      </c>
      <c r="H159" s="39">
        <v>9.9013889500330183</v>
      </c>
      <c r="I159" s="40">
        <v>4.2016861104996703</v>
      </c>
      <c r="J159" s="39">
        <v>51.09959498128989</v>
      </c>
      <c r="K159" s="40">
        <v>21.576762051507814</v>
      </c>
      <c r="L159" s="39">
        <v>53.036319612590802</v>
      </c>
      <c r="M159" s="39">
        <v>3.358925819942769</v>
      </c>
      <c r="N159" s="41"/>
      <c r="O159" s="41"/>
      <c r="P159" s="41"/>
      <c r="Q159" s="16">
        <v>9086</v>
      </c>
      <c r="R159" s="24"/>
      <c r="S159" s="3"/>
      <c r="T159" s="26"/>
    </row>
    <row r="160" spans="1:20" x14ac:dyDescent="0.2">
      <c r="A160" s="1"/>
      <c r="B160" s="96"/>
      <c r="C160" s="21" t="s">
        <v>23</v>
      </c>
      <c r="D160" s="41">
        <v>0</v>
      </c>
      <c r="E160" s="109"/>
      <c r="F160" s="109">
        <v>0</v>
      </c>
      <c r="G160" s="41">
        <v>1</v>
      </c>
      <c r="H160" s="41"/>
      <c r="I160" s="41">
        <v>1</v>
      </c>
      <c r="J160" s="41"/>
      <c r="K160" s="41">
        <v>1</v>
      </c>
      <c r="L160" s="41">
        <v>0</v>
      </c>
      <c r="M160" s="41">
        <v>1</v>
      </c>
      <c r="N160" s="41">
        <f>D160+F160+G160</f>
        <v>1</v>
      </c>
      <c r="O160" s="41">
        <f>I160+K160+L160+M160</f>
        <v>3</v>
      </c>
      <c r="P160" s="41">
        <f>SUM(N160:O160)</f>
        <v>4</v>
      </c>
      <c r="Q160" s="16"/>
      <c r="R160" s="24">
        <f>P160</f>
        <v>4</v>
      </c>
      <c r="S160" s="3">
        <v>1</v>
      </c>
      <c r="T160" s="26">
        <f>R160*S160</f>
        <v>4</v>
      </c>
    </row>
    <row r="161" spans="1:20" ht="12.75" customHeight="1" x14ac:dyDescent="0.2">
      <c r="A161" s="1">
        <v>22</v>
      </c>
      <c r="B161" s="96">
        <v>58</v>
      </c>
      <c r="C161" s="21" t="s">
        <v>22</v>
      </c>
      <c r="D161" s="39">
        <v>246.52</v>
      </c>
      <c r="E161" s="107">
        <v>30.56</v>
      </c>
      <c r="F161" s="108">
        <v>12.4</v>
      </c>
      <c r="G161" s="40">
        <v>0</v>
      </c>
      <c r="H161" s="39">
        <v>11.33</v>
      </c>
      <c r="I161" s="40">
        <v>4.5999999999999996</v>
      </c>
      <c r="J161" s="39">
        <v>63.27</v>
      </c>
      <c r="K161" s="40">
        <v>25.67</v>
      </c>
      <c r="L161" s="39">
        <v>89</v>
      </c>
      <c r="M161" s="39">
        <v>4.7699999999999996</v>
      </c>
      <c r="N161" s="41"/>
      <c r="O161" s="41"/>
      <c r="P161" s="41"/>
      <c r="Q161" s="16">
        <v>250</v>
      </c>
      <c r="R161" s="24"/>
      <c r="S161" s="3"/>
      <c r="T161" s="26"/>
    </row>
    <row r="162" spans="1:20" x14ac:dyDescent="0.2">
      <c r="A162" s="1"/>
      <c r="B162" s="96"/>
      <c r="C162" s="21" t="s">
        <v>23</v>
      </c>
      <c r="D162" s="41">
        <v>1</v>
      </c>
      <c r="E162" s="109"/>
      <c r="F162" s="109">
        <v>1</v>
      </c>
      <c r="G162" s="41">
        <v>1</v>
      </c>
      <c r="H162" s="41"/>
      <c r="I162" s="41">
        <v>1</v>
      </c>
      <c r="J162" s="41"/>
      <c r="K162" s="41">
        <v>1</v>
      </c>
      <c r="L162" s="41">
        <v>1</v>
      </c>
      <c r="M162" s="41">
        <v>0</v>
      </c>
      <c r="N162" s="41">
        <f t="shared" ref="N162" si="88">D162+F162+G162</f>
        <v>3</v>
      </c>
      <c r="O162" s="41">
        <f t="shared" ref="O162" si="89">I162+K162+L162+M162</f>
        <v>3</v>
      </c>
      <c r="P162" s="41">
        <f t="shared" ref="P162" si="90">SUM(N162:O162)</f>
        <v>6</v>
      </c>
      <c r="Q162" s="16"/>
      <c r="R162" s="24">
        <f t="shared" ref="R162" si="91">P162</f>
        <v>6</v>
      </c>
      <c r="S162" s="3">
        <v>0.5</v>
      </c>
      <c r="T162" s="26">
        <f t="shared" ref="T162" si="92">R162*S162</f>
        <v>3</v>
      </c>
    </row>
    <row r="163" spans="1:20" x14ac:dyDescent="0.2">
      <c r="A163" s="1">
        <v>23</v>
      </c>
      <c r="B163" s="96">
        <v>57</v>
      </c>
      <c r="C163" s="21" t="s">
        <v>22</v>
      </c>
      <c r="D163" s="39">
        <v>238.89350189198484</v>
      </c>
      <c r="E163" s="107">
        <v>30.812217062263503</v>
      </c>
      <c r="F163" s="108">
        <v>12.905206398348811</v>
      </c>
      <c r="G163" s="40">
        <v>1.9920708634330927E-2</v>
      </c>
      <c r="H163" s="39">
        <v>14.547389060887513</v>
      </c>
      <c r="I163" s="40">
        <v>6.0829618163054695</v>
      </c>
      <c r="J163" s="39">
        <v>70.700918472652219</v>
      </c>
      <c r="K163" s="40">
        <v>29.67689198486412</v>
      </c>
      <c r="L163" s="39">
        <v>77.423288613691085</v>
      </c>
      <c r="M163" s="39">
        <v>4.3938837289301684</v>
      </c>
      <c r="N163" s="41"/>
      <c r="O163" s="41"/>
      <c r="P163" s="41"/>
      <c r="Q163" s="16">
        <v>5814</v>
      </c>
      <c r="R163" s="24"/>
      <c r="S163" s="3"/>
      <c r="T163" s="26"/>
    </row>
    <row r="164" spans="1:20" x14ac:dyDescent="0.2">
      <c r="A164" s="1"/>
      <c r="B164" s="96"/>
      <c r="C164" s="21" t="s">
        <v>23</v>
      </c>
      <c r="D164" s="41">
        <v>1</v>
      </c>
      <c r="E164" s="109"/>
      <c r="F164" s="109">
        <v>1</v>
      </c>
      <c r="G164" s="41">
        <v>1</v>
      </c>
      <c r="H164" s="41"/>
      <c r="I164" s="41">
        <v>1</v>
      </c>
      <c r="J164" s="41"/>
      <c r="K164" s="41">
        <v>0</v>
      </c>
      <c r="L164" s="41">
        <v>1</v>
      </c>
      <c r="M164" s="41">
        <v>0</v>
      </c>
      <c r="N164" s="41">
        <f>D164+F164+G164</f>
        <v>3</v>
      </c>
      <c r="O164" s="41">
        <f>I164+K164+L164+M164</f>
        <v>2</v>
      </c>
      <c r="P164" s="41">
        <f>SUM(N164:O164)</f>
        <v>5</v>
      </c>
      <c r="Q164" s="16"/>
      <c r="R164" s="24">
        <f>P164</f>
        <v>5</v>
      </c>
      <c r="S164" s="3">
        <v>0.6</v>
      </c>
      <c r="T164" s="26">
        <f>R164*S164</f>
        <v>3</v>
      </c>
    </row>
    <row r="165" spans="1:20" ht="12.75" customHeight="1" x14ac:dyDescent="0.2">
      <c r="A165" s="1">
        <v>24</v>
      </c>
      <c r="B165" s="96">
        <v>26</v>
      </c>
      <c r="C165" s="21" t="s">
        <v>22</v>
      </c>
      <c r="D165" s="39">
        <v>234.93308733920114</v>
      </c>
      <c r="E165" s="107">
        <v>31.460291130670285</v>
      </c>
      <c r="F165" s="108">
        <v>13.477657413676372</v>
      </c>
      <c r="G165" s="40">
        <v>0.13301150981719703</v>
      </c>
      <c r="H165" s="39">
        <v>13.912261340555181</v>
      </c>
      <c r="I165" s="40">
        <v>5.9931550440081258</v>
      </c>
      <c r="J165" s="39">
        <v>68.202545700744764</v>
      </c>
      <c r="K165" s="40">
        <v>29.084231550440084</v>
      </c>
      <c r="L165" s="39">
        <v>64.13473256601219</v>
      </c>
      <c r="M165" s="39">
        <v>4.4486865267433986</v>
      </c>
      <c r="N165" s="41"/>
      <c r="O165" s="41"/>
      <c r="P165" s="41"/>
      <c r="Q165" s="16">
        <v>14770</v>
      </c>
      <c r="R165" s="24"/>
      <c r="S165" s="3"/>
      <c r="T165" s="26"/>
    </row>
    <row r="166" spans="1:20" x14ac:dyDescent="0.2">
      <c r="A166" s="1"/>
      <c r="B166" s="96"/>
      <c r="C166" s="21" t="s">
        <v>23</v>
      </c>
      <c r="D166" s="41">
        <v>1</v>
      </c>
      <c r="E166" s="109"/>
      <c r="F166" s="109">
        <v>1</v>
      </c>
      <c r="G166" s="41">
        <v>0</v>
      </c>
      <c r="H166" s="41"/>
      <c r="I166" s="41">
        <v>1</v>
      </c>
      <c r="J166" s="41"/>
      <c r="K166" s="41">
        <v>0</v>
      </c>
      <c r="L166" s="41">
        <v>0</v>
      </c>
      <c r="M166" s="41">
        <v>0</v>
      </c>
      <c r="N166" s="41">
        <f>D166+F166+G166</f>
        <v>2</v>
      </c>
      <c r="O166" s="41">
        <f>I166+K166+L166+M166</f>
        <v>1</v>
      </c>
      <c r="P166" s="41">
        <f>SUM(N166:O166)</f>
        <v>3</v>
      </c>
      <c r="Q166" s="16"/>
      <c r="R166" s="24">
        <f>P166</f>
        <v>3</v>
      </c>
      <c r="S166" s="3">
        <v>1</v>
      </c>
      <c r="T166" s="26">
        <f>R166*S166</f>
        <v>3</v>
      </c>
    </row>
    <row r="167" spans="1:20" ht="12.75" customHeight="1" x14ac:dyDescent="0.2">
      <c r="A167" s="1">
        <v>25</v>
      </c>
      <c r="B167" s="96">
        <v>6</v>
      </c>
      <c r="C167" s="21" t="s">
        <v>22</v>
      </c>
      <c r="D167" s="39">
        <v>230.5041171387422</v>
      </c>
      <c r="E167" s="107">
        <v>28.099489198271719</v>
      </c>
      <c r="F167" s="108">
        <v>12.42717426788286</v>
      </c>
      <c r="G167" s="40">
        <v>0.3057267402784446</v>
      </c>
      <c r="H167" s="39">
        <v>14.34853000480077</v>
      </c>
      <c r="I167" s="40">
        <v>6.3712280364858369</v>
      </c>
      <c r="J167" s="39">
        <v>69.708358137301971</v>
      </c>
      <c r="K167" s="40">
        <v>30.262417666826696</v>
      </c>
      <c r="L167" s="39">
        <v>57.979548727796448</v>
      </c>
      <c r="M167" s="39">
        <v>4.8379270283245326</v>
      </c>
      <c r="N167" s="41"/>
      <c r="O167" s="41"/>
      <c r="P167" s="41"/>
      <c r="Q167" s="10">
        <v>10415</v>
      </c>
      <c r="R167" s="24"/>
      <c r="S167" s="3"/>
      <c r="T167" s="26"/>
    </row>
    <row r="168" spans="1:20" x14ac:dyDescent="0.2">
      <c r="A168" s="1"/>
      <c r="B168" s="96"/>
      <c r="C168" s="21" t="s">
        <v>23</v>
      </c>
      <c r="D168" s="41">
        <v>1</v>
      </c>
      <c r="E168" s="109"/>
      <c r="F168" s="109">
        <v>1</v>
      </c>
      <c r="G168" s="41">
        <v>0</v>
      </c>
      <c r="H168" s="41"/>
      <c r="I168" s="41">
        <v>1</v>
      </c>
      <c r="J168" s="41"/>
      <c r="K168" s="41">
        <v>0</v>
      </c>
      <c r="L168" s="41">
        <v>0</v>
      </c>
      <c r="M168" s="41">
        <v>0</v>
      </c>
      <c r="N168" s="41">
        <f>D168+F168+G168</f>
        <v>2</v>
      </c>
      <c r="O168" s="41">
        <f>I168+K168+L168+M168</f>
        <v>1</v>
      </c>
      <c r="P168" s="41">
        <f>SUM(N168:O168)</f>
        <v>3</v>
      </c>
      <c r="Q168" s="16"/>
      <c r="R168" s="24">
        <f>P168</f>
        <v>3</v>
      </c>
      <c r="S168" s="3">
        <v>1</v>
      </c>
      <c r="T168" s="26">
        <f>R168*S168</f>
        <v>3</v>
      </c>
    </row>
    <row r="169" spans="1:20" ht="12.75" customHeight="1" x14ac:dyDescent="0.2">
      <c r="A169" s="1">
        <v>26</v>
      </c>
      <c r="B169" s="96">
        <v>36</v>
      </c>
      <c r="C169" s="30" t="s">
        <v>22</v>
      </c>
      <c r="D169" s="42">
        <v>166.75646551724139</v>
      </c>
      <c r="E169" s="107">
        <v>27.284741379310343</v>
      </c>
      <c r="F169" s="108">
        <v>16.331293103448278</v>
      </c>
      <c r="G169" s="43">
        <v>3.8724137931034484E-2</v>
      </c>
      <c r="H169" s="42">
        <v>10.742844827586207</v>
      </c>
      <c r="I169" s="43">
        <v>6.437327586206897</v>
      </c>
      <c r="J169" s="42">
        <v>44.751379310344831</v>
      </c>
      <c r="K169" s="43">
        <v>26.84344827586207</v>
      </c>
      <c r="L169" s="42">
        <v>85.232758620689665</v>
      </c>
      <c r="M169" s="42">
        <v>4.2063793103448273</v>
      </c>
      <c r="N169" s="44"/>
      <c r="O169" s="44"/>
      <c r="P169" s="44"/>
      <c r="Q169" s="37">
        <v>696</v>
      </c>
      <c r="R169" s="36"/>
      <c r="S169" s="35"/>
      <c r="T169" s="38"/>
    </row>
    <row r="170" spans="1:20" x14ac:dyDescent="0.2">
      <c r="A170" s="1"/>
      <c r="B170" s="96"/>
      <c r="C170" s="30" t="s">
        <v>23</v>
      </c>
      <c r="D170" s="44">
        <v>0</v>
      </c>
      <c r="E170" s="109"/>
      <c r="F170" s="109">
        <v>1</v>
      </c>
      <c r="G170" s="44">
        <v>1</v>
      </c>
      <c r="H170" s="44"/>
      <c r="I170" s="44">
        <v>1</v>
      </c>
      <c r="J170" s="44"/>
      <c r="K170" s="44">
        <v>1</v>
      </c>
      <c r="L170" s="44">
        <v>1</v>
      </c>
      <c r="M170" s="44">
        <v>1</v>
      </c>
      <c r="N170" s="44">
        <f>D170+F170+G170</f>
        <v>2</v>
      </c>
      <c r="O170" s="44">
        <f>I170+K170+L170+M170</f>
        <v>4</v>
      </c>
      <c r="P170" s="44">
        <f>SUM(N170:O170)</f>
        <v>6</v>
      </c>
      <c r="Q170" s="37"/>
      <c r="R170" s="36">
        <f>P170</f>
        <v>6</v>
      </c>
      <c r="S170" s="35">
        <v>0.2</v>
      </c>
      <c r="T170" s="38">
        <f>R170*S170</f>
        <v>1.2000000000000002</v>
      </c>
    </row>
    <row r="171" spans="1:20" ht="12.75" customHeight="1" x14ac:dyDescent="0.2">
      <c r="A171" s="1">
        <v>27</v>
      </c>
      <c r="B171" s="96">
        <v>33</v>
      </c>
      <c r="C171" s="21"/>
      <c r="D171" s="39">
        <v>275.95999999999998</v>
      </c>
      <c r="E171" s="107">
        <v>32.71</v>
      </c>
      <c r="F171" s="108">
        <v>11.85</v>
      </c>
      <c r="G171" s="40">
        <v>6.5000000000000002E-2</v>
      </c>
      <c r="H171" s="39">
        <v>14.05</v>
      </c>
      <c r="I171" s="40">
        <v>5.09</v>
      </c>
      <c r="J171" s="39">
        <v>86</v>
      </c>
      <c r="K171" s="40">
        <v>31.16</v>
      </c>
      <c r="L171" s="39">
        <v>77</v>
      </c>
      <c r="M171" s="39">
        <v>4.21</v>
      </c>
      <c r="N171" s="41"/>
      <c r="O171" s="41"/>
      <c r="P171" s="41"/>
      <c r="Q171" s="16">
        <v>1670</v>
      </c>
      <c r="R171" s="24"/>
      <c r="S171" s="3"/>
      <c r="T171" s="26"/>
    </row>
    <row r="172" spans="1:20" x14ac:dyDescent="0.2">
      <c r="A172" s="1"/>
      <c r="B172" s="96"/>
      <c r="C172" s="21"/>
      <c r="D172" s="41">
        <v>1</v>
      </c>
      <c r="E172" s="109"/>
      <c r="F172" s="109">
        <v>0</v>
      </c>
      <c r="G172" s="41">
        <v>1</v>
      </c>
      <c r="H172" s="41"/>
      <c r="I172" s="41">
        <v>1</v>
      </c>
      <c r="J172" s="41"/>
      <c r="K172" s="41">
        <v>0</v>
      </c>
      <c r="L172" s="41">
        <v>1</v>
      </c>
      <c r="M172" s="41">
        <v>1</v>
      </c>
      <c r="N172" s="41">
        <f t="shared" ref="N172" si="93">D172+F172+G172</f>
        <v>2</v>
      </c>
      <c r="O172" s="41">
        <f t="shared" ref="O172" si="94">I172+K172+L172+M172</f>
        <v>3</v>
      </c>
      <c r="P172" s="41">
        <f t="shared" ref="P172" si="95">SUM(N172:O172)</f>
        <v>5</v>
      </c>
      <c r="Q172" s="16"/>
      <c r="R172" s="24">
        <f t="shared" ref="R172" si="96">P172</f>
        <v>5</v>
      </c>
      <c r="S172" s="3">
        <v>0.1</v>
      </c>
      <c r="T172" s="26">
        <f t="shared" ref="T172" si="97">R172*S172</f>
        <v>0.5</v>
      </c>
    </row>
    <row r="175" spans="1:20" ht="15.75" x14ac:dyDescent="0.25">
      <c r="A175" s="6" t="s">
        <v>29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2"/>
      <c r="O175" s="3"/>
      <c r="P175" s="3"/>
      <c r="Q175" s="3"/>
      <c r="R175" s="3"/>
      <c r="S175" s="3"/>
      <c r="T175" s="3"/>
    </row>
    <row r="176" spans="1:20" x14ac:dyDescent="0.2">
      <c r="A176" s="8" t="s">
        <v>25</v>
      </c>
      <c r="B176" s="9" t="s">
        <v>3</v>
      </c>
      <c r="C176" s="9"/>
      <c r="D176" s="1" t="s">
        <v>4</v>
      </c>
      <c r="E176" s="1"/>
      <c r="F176" s="1"/>
      <c r="G176" s="1"/>
      <c r="H176" s="1" t="s">
        <v>5</v>
      </c>
      <c r="I176" s="1"/>
      <c r="J176" s="1"/>
      <c r="K176" s="1"/>
      <c r="L176" s="1"/>
      <c r="M176" s="1"/>
      <c r="N176" s="8" t="s">
        <v>6</v>
      </c>
      <c r="O176" s="8"/>
      <c r="P176" s="8"/>
      <c r="Q176" s="12" t="s">
        <v>7</v>
      </c>
      <c r="R176" s="12" t="s">
        <v>8</v>
      </c>
      <c r="S176" s="13" t="s">
        <v>9</v>
      </c>
      <c r="T176" s="12" t="s">
        <v>10</v>
      </c>
    </row>
    <row r="177" spans="1:20" ht="38.25" x14ac:dyDescent="0.2">
      <c r="A177" s="8"/>
      <c r="B177" s="9"/>
      <c r="C177" s="9"/>
      <c r="D177" s="14" t="s">
        <v>11</v>
      </c>
      <c r="E177" s="102" t="s">
        <v>12</v>
      </c>
      <c r="F177" s="102"/>
      <c r="G177" s="8" t="s">
        <v>13</v>
      </c>
      <c r="H177" s="9" t="s">
        <v>14</v>
      </c>
      <c r="I177" s="9"/>
      <c r="J177" s="8" t="s">
        <v>15</v>
      </c>
      <c r="K177" s="8"/>
      <c r="L177" s="8" t="s">
        <v>16</v>
      </c>
      <c r="M177" s="8" t="s">
        <v>17</v>
      </c>
      <c r="N177" s="15" t="s">
        <v>26</v>
      </c>
      <c r="O177" s="8" t="s">
        <v>27</v>
      </c>
      <c r="P177" s="8" t="s">
        <v>8</v>
      </c>
      <c r="Q177" s="17"/>
      <c r="R177" s="17"/>
      <c r="S177" s="18"/>
      <c r="T177" s="17"/>
    </row>
    <row r="178" spans="1:20" ht="38.25" x14ac:dyDescent="0.2">
      <c r="A178" s="8"/>
      <c r="B178" s="9"/>
      <c r="C178" s="9"/>
      <c r="D178" s="19" t="s">
        <v>20</v>
      </c>
      <c r="E178" s="103" t="s">
        <v>20</v>
      </c>
      <c r="F178" s="103" t="s">
        <v>21</v>
      </c>
      <c r="G178" s="8"/>
      <c r="H178" s="19" t="s">
        <v>20</v>
      </c>
      <c r="I178" s="19" t="s">
        <v>21</v>
      </c>
      <c r="J178" s="19" t="s">
        <v>20</v>
      </c>
      <c r="K178" s="19" t="s">
        <v>21</v>
      </c>
      <c r="L178" s="8"/>
      <c r="M178" s="8"/>
      <c r="N178" s="15"/>
      <c r="O178" s="8"/>
      <c r="P178" s="8"/>
      <c r="Q178" s="17"/>
      <c r="R178" s="17"/>
      <c r="S178" s="18"/>
      <c r="T178" s="17"/>
    </row>
    <row r="179" spans="1:20" x14ac:dyDescent="0.2">
      <c r="A179" s="53">
        <v>1</v>
      </c>
      <c r="B179" s="96" t="s">
        <v>37</v>
      </c>
      <c r="C179" s="30" t="s">
        <v>22</v>
      </c>
      <c r="D179" s="42">
        <v>260.33</v>
      </c>
      <c r="E179" s="107">
        <v>24.349492168379832</v>
      </c>
      <c r="F179" s="108">
        <v>10.176008321096424</v>
      </c>
      <c r="G179" s="43">
        <v>6.868753059226626E-2</v>
      </c>
      <c r="H179" s="42">
        <v>9.5646463534018604</v>
      </c>
      <c r="I179" s="43">
        <v>4.0623268477728818</v>
      </c>
      <c r="J179" s="42">
        <v>63.835752569750369</v>
      </c>
      <c r="K179" s="43">
        <v>26.637254038179147</v>
      </c>
      <c r="L179" s="42">
        <v>79.010279001468419</v>
      </c>
      <c r="M179" s="42">
        <v>4.146383382280959</v>
      </c>
      <c r="N179" s="36"/>
      <c r="O179" s="36"/>
      <c r="P179" s="36"/>
      <c r="Q179" s="37">
        <v>16344</v>
      </c>
      <c r="R179" s="36"/>
      <c r="S179" s="35"/>
      <c r="T179" s="38"/>
    </row>
    <row r="180" spans="1:20" x14ac:dyDescent="0.2">
      <c r="A180" s="53"/>
      <c r="B180" s="96"/>
      <c r="C180" s="30" t="s">
        <v>23</v>
      </c>
      <c r="D180" s="44">
        <v>1</v>
      </c>
      <c r="E180" s="109"/>
      <c r="F180" s="109">
        <v>1</v>
      </c>
      <c r="G180" s="44">
        <v>1</v>
      </c>
      <c r="H180" s="44"/>
      <c r="I180" s="44">
        <v>1</v>
      </c>
      <c r="J180" s="44"/>
      <c r="K180" s="44">
        <v>1</v>
      </c>
      <c r="L180" s="44">
        <v>1</v>
      </c>
      <c r="M180" s="44">
        <v>1</v>
      </c>
      <c r="N180" s="36">
        <f t="shared" ref="N180" si="98">D180+F180+G180</f>
        <v>3</v>
      </c>
      <c r="O180" s="36">
        <f t="shared" ref="O180" si="99">I180+K180+L180+M180</f>
        <v>4</v>
      </c>
      <c r="P180" s="36">
        <f t="shared" ref="P180" si="100">N180+O180</f>
        <v>7</v>
      </c>
      <c r="Q180" s="37"/>
      <c r="R180" s="36">
        <f>P180</f>
        <v>7</v>
      </c>
      <c r="S180" s="35">
        <v>1</v>
      </c>
      <c r="T180" s="38">
        <f t="shared" ref="T180" si="101">R180*S180</f>
        <v>7</v>
      </c>
    </row>
    <row r="181" spans="1:20" ht="12.95" customHeight="1" x14ac:dyDescent="0.2">
      <c r="A181" s="53">
        <v>2</v>
      </c>
      <c r="B181" s="96" t="s">
        <v>38</v>
      </c>
      <c r="C181" s="30" t="s">
        <v>22</v>
      </c>
      <c r="D181" s="42">
        <v>269.84952084144919</v>
      </c>
      <c r="E181" s="107">
        <v>27.400038955979738</v>
      </c>
      <c r="F181" s="108">
        <v>10.157619789637709</v>
      </c>
      <c r="G181" s="43">
        <v>5.5743669653291777E-2</v>
      </c>
      <c r="H181" s="42">
        <v>6.1521386832878848</v>
      </c>
      <c r="I181" s="43">
        <v>2.287966497857421</v>
      </c>
      <c r="J181" s="42">
        <v>58.739061160888184</v>
      </c>
      <c r="K181" s="43">
        <v>21.820296065446044</v>
      </c>
      <c r="L181" s="42">
        <v>81.004674717569145</v>
      </c>
      <c r="M181" s="42">
        <v>4.0275730424620173</v>
      </c>
      <c r="N181" s="36"/>
      <c r="O181" s="36"/>
      <c r="P181" s="36"/>
      <c r="Q181" s="37">
        <v>2567</v>
      </c>
      <c r="R181" s="36"/>
      <c r="S181" s="35"/>
      <c r="T181" s="38"/>
    </row>
    <row r="182" spans="1:20" x14ac:dyDescent="0.2">
      <c r="A182" s="53"/>
      <c r="B182" s="96"/>
      <c r="C182" s="30" t="s">
        <v>23</v>
      </c>
      <c r="D182" s="44">
        <v>1</v>
      </c>
      <c r="E182" s="109"/>
      <c r="F182" s="109">
        <v>1</v>
      </c>
      <c r="G182" s="44">
        <v>1</v>
      </c>
      <c r="H182" s="44"/>
      <c r="I182" s="44">
        <v>1</v>
      </c>
      <c r="J182" s="44"/>
      <c r="K182" s="44">
        <v>1</v>
      </c>
      <c r="L182" s="44">
        <v>1</v>
      </c>
      <c r="M182" s="44">
        <v>1</v>
      </c>
      <c r="N182" s="36">
        <f>D182+F182+G182</f>
        <v>3</v>
      </c>
      <c r="O182" s="36">
        <f>I182+K182+L182+M182</f>
        <v>4</v>
      </c>
      <c r="P182" s="36">
        <f>N182+O182</f>
        <v>7</v>
      </c>
      <c r="Q182" s="37"/>
      <c r="R182" s="36">
        <f>P182</f>
        <v>7</v>
      </c>
      <c r="S182" s="35">
        <v>1</v>
      </c>
      <c r="T182" s="38">
        <f>R182*S182</f>
        <v>7</v>
      </c>
    </row>
    <row r="183" spans="1:20" ht="12.75" customHeight="1" x14ac:dyDescent="0.2">
      <c r="A183" s="53">
        <v>3</v>
      </c>
      <c r="B183" s="96" t="s">
        <v>39</v>
      </c>
      <c r="C183" s="21" t="s">
        <v>22</v>
      </c>
      <c r="D183" s="22">
        <v>258.3653354540196</v>
      </c>
      <c r="E183" s="104">
        <v>24.828395026026602</v>
      </c>
      <c r="F183" s="105">
        <v>9.6123163678426824</v>
      </c>
      <c r="G183" s="23">
        <v>5.6137941006362053E-2</v>
      </c>
      <c r="H183" s="22">
        <v>6.4153181029496817</v>
      </c>
      <c r="I183" s="23">
        <v>2.469580682475419</v>
      </c>
      <c r="J183" s="22">
        <v>63.887727009832275</v>
      </c>
      <c r="K183" s="23">
        <v>24.741200115673799</v>
      </c>
      <c r="L183" s="22">
        <v>82.867553499132455</v>
      </c>
      <c r="M183" s="22">
        <v>4.0574609600925395</v>
      </c>
      <c r="N183" s="24"/>
      <c r="O183" s="24"/>
      <c r="P183" s="24"/>
      <c r="Q183" s="10">
        <v>13832</v>
      </c>
      <c r="R183" s="26"/>
      <c r="S183" s="3"/>
      <c r="T183" s="26"/>
    </row>
    <row r="184" spans="1:20" x14ac:dyDescent="0.2">
      <c r="A184" s="53"/>
      <c r="B184" s="96"/>
      <c r="C184" s="21" t="s">
        <v>23</v>
      </c>
      <c r="D184" s="24">
        <v>0</v>
      </c>
      <c r="E184" s="106"/>
      <c r="F184" s="106">
        <v>1</v>
      </c>
      <c r="G184" s="24">
        <v>1</v>
      </c>
      <c r="H184" s="24"/>
      <c r="I184" s="24">
        <v>1</v>
      </c>
      <c r="J184" s="24"/>
      <c r="K184" s="24">
        <v>1</v>
      </c>
      <c r="L184" s="24">
        <v>1</v>
      </c>
      <c r="M184" s="24">
        <v>1</v>
      </c>
      <c r="N184" s="24">
        <f>D184+F184+G184</f>
        <v>2</v>
      </c>
      <c r="O184" s="24">
        <f>I184+K184+L184+M184</f>
        <v>4</v>
      </c>
      <c r="P184" s="24">
        <f>N184+O184</f>
        <v>6</v>
      </c>
      <c r="Q184" s="16"/>
      <c r="R184" s="24">
        <f>P184</f>
        <v>6</v>
      </c>
      <c r="S184" s="3">
        <v>1</v>
      </c>
      <c r="T184" s="26">
        <f>R184*S184</f>
        <v>6</v>
      </c>
    </row>
    <row r="185" spans="1:20" ht="12.75" customHeight="1" x14ac:dyDescent="0.2">
      <c r="A185" s="53">
        <v>4</v>
      </c>
      <c r="B185" s="96">
        <v>14</v>
      </c>
      <c r="C185" s="30" t="s">
        <v>22</v>
      </c>
      <c r="D185" s="31">
        <v>242.91584880239523</v>
      </c>
      <c r="E185" s="104">
        <v>23.207222721224216</v>
      </c>
      <c r="F185" s="105">
        <v>9.5687741184298076</v>
      </c>
      <c r="G185" s="32">
        <v>5.1151097804391227E-2</v>
      </c>
      <c r="H185" s="31">
        <v>10.132698103792416</v>
      </c>
      <c r="I185" s="32">
        <v>4.1822771124417839</v>
      </c>
      <c r="J185" s="31">
        <v>64.254433300066538</v>
      </c>
      <c r="K185" s="32">
        <v>26.47933100465735</v>
      </c>
      <c r="L185" s="31">
        <v>78.194344644045245</v>
      </c>
      <c r="M185" s="31">
        <v>3.9780884896872921</v>
      </c>
      <c r="N185" s="36"/>
      <c r="O185" s="36"/>
      <c r="P185" s="36"/>
      <c r="Q185" s="34">
        <v>60120</v>
      </c>
      <c r="R185" s="38"/>
      <c r="S185" s="35"/>
      <c r="T185" s="35"/>
    </row>
    <row r="186" spans="1:20" x14ac:dyDescent="0.2">
      <c r="A186" s="53"/>
      <c r="B186" s="96"/>
      <c r="C186" s="30" t="s">
        <v>23</v>
      </c>
      <c r="D186" s="36">
        <v>0</v>
      </c>
      <c r="E186" s="106"/>
      <c r="F186" s="106">
        <v>1</v>
      </c>
      <c r="G186" s="36">
        <v>1</v>
      </c>
      <c r="H186" s="36"/>
      <c r="I186" s="36">
        <v>1</v>
      </c>
      <c r="J186" s="36"/>
      <c r="K186" s="36">
        <v>1</v>
      </c>
      <c r="L186" s="36">
        <v>1</v>
      </c>
      <c r="M186" s="36">
        <v>1</v>
      </c>
      <c r="N186" s="36">
        <f>D186+F186+G186</f>
        <v>2</v>
      </c>
      <c r="O186" s="36">
        <f>I186+K186+L186+M186</f>
        <v>4</v>
      </c>
      <c r="P186" s="36">
        <f>N186+O186</f>
        <v>6</v>
      </c>
      <c r="Q186" s="37"/>
      <c r="R186" s="36">
        <f>P186</f>
        <v>6</v>
      </c>
      <c r="S186" s="35">
        <v>1</v>
      </c>
      <c r="T186" s="38">
        <f>R186*S186</f>
        <v>6</v>
      </c>
    </row>
    <row r="187" spans="1:20" x14ac:dyDescent="0.2">
      <c r="A187" s="53">
        <v>5</v>
      </c>
      <c r="B187" s="96">
        <v>40</v>
      </c>
      <c r="C187" s="21" t="s">
        <v>22</v>
      </c>
      <c r="D187" s="22">
        <v>171.70500000000001</v>
      </c>
      <c r="E187" s="104">
        <v>18.64</v>
      </c>
      <c r="F187" s="105">
        <v>10.865</v>
      </c>
      <c r="G187" s="23">
        <v>4.65E-2</v>
      </c>
      <c r="H187" s="22">
        <v>6.7850000000000001</v>
      </c>
      <c r="I187" s="23">
        <v>4.0600000000000005</v>
      </c>
      <c r="J187" s="22">
        <v>38.619999999999997</v>
      </c>
      <c r="K187" s="23">
        <v>22.545000000000002</v>
      </c>
      <c r="L187" s="22">
        <v>77.999999999999986</v>
      </c>
      <c r="M187" s="22">
        <v>3.855</v>
      </c>
      <c r="N187" s="54"/>
      <c r="O187" s="3"/>
      <c r="P187" s="3"/>
      <c r="Q187" s="10">
        <v>3568</v>
      </c>
      <c r="R187" s="24"/>
      <c r="S187" s="3"/>
      <c r="T187" s="26"/>
    </row>
    <row r="188" spans="1:20" x14ac:dyDescent="0.2">
      <c r="A188" s="53"/>
      <c r="B188" s="96"/>
      <c r="C188" s="21" t="s">
        <v>23</v>
      </c>
      <c r="D188" s="24">
        <v>0</v>
      </c>
      <c r="E188" s="106"/>
      <c r="F188" s="106">
        <v>1</v>
      </c>
      <c r="G188" s="24">
        <v>1</v>
      </c>
      <c r="H188" s="24"/>
      <c r="I188" s="24">
        <v>1</v>
      </c>
      <c r="J188" s="24"/>
      <c r="K188" s="24">
        <v>1</v>
      </c>
      <c r="L188" s="24">
        <v>1</v>
      </c>
      <c r="M188" s="24">
        <v>0</v>
      </c>
      <c r="N188" s="24">
        <f t="shared" ref="N188" si="102">D188+F188+G188</f>
        <v>2</v>
      </c>
      <c r="O188" s="24">
        <f t="shared" ref="O188" si="103">I188+K188+L188+M188</f>
        <v>3</v>
      </c>
      <c r="P188" s="24">
        <f t="shared" ref="P188" si="104">N188+O188</f>
        <v>5</v>
      </c>
      <c r="Q188" s="16"/>
      <c r="R188" s="24">
        <f t="shared" ref="R188" si="105">P188</f>
        <v>5</v>
      </c>
      <c r="S188" s="3">
        <v>1</v>
      </c>
      <c r="T188" s="26">
        <f t="shared" ref="T188" si="106">R188*S188</f>
        <v>5</v>
      </c>
    </row>
    <row r="189" spans="1:20" ht="12.75" customHeight="1" x14ac:dyDescent="0.2">
      <c r="A189" s="53">
        <v>6</v>
      </c>
      <c r="B189" s="96">
        <v>9</v>
      </c>
      <c r="C189" s="21" t="s">
        <v>22</v>
      </c>
      <c r="D189" s="22">
        <v>240.71533650577837</v>
      </c>
      <c r="E189" s="104">
        <v>32.944579093432004</v>
      </c>
      <c r="F189" s="105">
        <v>13.71445420906568</v>
      </c>
      <c r="G189" s="23">
        <v>7.7773358001850132E-2</v>
      </c>
      <c r="H189" s="22">
        <v>9.58586956521739</v>
      </c>
      <c r="I189" s="23">
        <v>3.9958371877890846</v>
      </c>
      <c r="J189" s="22">
        <v>87.235087881591113</v>
      </c>
      <c r="K189" s="23">
        <v>36.275855689176694</v>
      </c>
      <c r="L189" s="22">
        <v>107.52867715078631</v>
      </c>
      <c r="M189" s="22">
        <v>5.4092321924144295</v>
      </c>
      <c r="N189" s="2"/>
      <c r="O189" s="3"/>
      <c r="P189" s="3"/>
      <c r="Q189" s="10">
        <v>14710</v>
      </c>
      <c r="R189" s="24"/>
      <c r="S189" s="3"/>
      <c r="T189" s="26"/>
    </row>
    <row r="190" spans="1:20" x14ac:dyDescent="0.2">
      <c r="A190" s="53"/>
      <c r="B190" s="96"/>
      <c r="C190" s="21" t="s">
        <v>23</v>
      </c>
      <c r="D190" s="24">
        <v>0</v>
      </c>
      <c r="E190" s="106"/>
      <c r="F190" s="106">
        <v>1</v>
      </c>
      <c r="G190" s="24">
        <v>1</v>
      </c>
      <c r="H190" s="24"/>
      <c r="I190" s="24">
        <v>1</v>
      </c>
      <c r="J190" s="24"/>
      <c r="K190" s="24">
        <v>0</v>
      </c>
      <c r="L190" s="24">
        <v>1</v>
      </c>
      <c r="M190" s="24">
        <v>0</v>
      </c>
      <c r="N190" s="24">
        <f>D190+F190+G190</f>
        <v>2</v>
      </c>
      <c r="O190" s="24">
        <f>I190+K190+L190+M190</f>
        <v>2</v>
      </c>
      <c r="P190" s="24">
        <f>N190+O190</f>
        <v>4</v>
      </c>
      <c r="Q190" s="16"/>
      <c r="R190" s="24">
        <f t="shared" ref="R190" si="107">P190</f>
        <v>4</v>
      </c>
      <c r="S190" s="3">
        <v>0.9</v>
      </c>
      <c r="T190" s="26">
        <f>R190*S190</f>
        <v>3.6</v>
      </c>
    </row>
    <row r="191" spans="1:20" x14ac:dyDescent="0.2">
      <c r="A191" s="53">
        <v>7</v>
      </c>
      <c r="B191" s="96">
        <v>57</v>
      </c>
      <c r="C191" s="30" t="s">
        <v>22</v>
      </c>
      <c r="D191" s="42">
        <v>211.73</v>
      </c>
      <c r="E191" s="107">
        <v>18.47</v>
      </c>
      <c r="F191" s="108">
        <v>8.7200000000000006</v>
      </c>
      <c r="G191" s="43">
        <v>0</v>
      </c>
      <c r="H191" s="42">
        <v>16.66</v>
      </c>
      <c r="I191" s="43">
        <v>7.87</v>
      </c>
      <c r="J191" s="42">
        <v>72.650000000000006</v>
      </c>
      <c r="K191" s="43">
        <v>34.31</v>
      </c>
      <c r="L191" s="42">
        <v>77</v>
      </c>
      <c r="M191" s="42">
        <v>4.08</v>
      </c>
      <c r="N191" s="36"/>
      <c r="O191" s="36"/>
      <c r="P191" s="36"/>
      <c r="Q191" s="37">
        <v>1453</v>
      </c>
      <c r="R191" s="36"/>
      <c r="S191" s="35"/>
      <c r="T191" s="38"/>
    </row>
    <row r="192" spans="1:20" x14ac:dyDescent="0.2">
      <c r="A192" s="53"/>
      <c r="B192" s="96"/>
      <c r="C192" s="30" t="s">
        <v>23</v>
      </c>
      <c r="D192" s="44">
        <v>0</v>
      </c>
      <c r="E192" s="109"/>
      <c r="F192" s="109">
        <v>1</v>
      </c>
      <c r="G192" s="44">
        <v>1</v>
      </c>
      <c r="H192" s="44"/>
      <c r="I192" s="44">
        <v>1</v>
      </c>
      <c r="J192" s="44"/>
      <c r="K192" s="44">
        <v>0</v>
      </c>
      <c r="L192" s="44">
        <v>1</v>
      </c>
      <c r="M192" s="44">
        <v>1</v>
      </c>
      <c r="N192" s="36">
        <f>D192+F192+G192</f>
        <v>2</v>
      </c>
      <c r="O192" s="36">
        <f>I192+K192+L192+M192</f>
        <v>3</v>
      </c>
      <c r="P192" s="36">
        <f>N192+O192</f>
        <v>5</v>
      </c>
      <c r="Q192" s="37"/>
      <c r="R192" s="36">
        <f>P192</f>
        <v>5</v>
      </c>
      <c r="S192" s="35">
        <v>0.6</v>
      </c>
      <c r="T192" s="38">
        <f>R192*S192</f>
        <v>3</v>
      </c>
    </row>
    <row r="193" spans="1:20" ht="12.75" customHeight="1" x14ac:dyDescent="0.2">
      <c r="A193" s="53">
        <v>8</v>
      </c>
      <c r="B193" s="96">
        <v>36</v>
      </c>
      <c r="C193" s="30" t="s">
        <v>22</v>
      </c>
      <c r="D193" s="42">
        <v>225.9</v>
      </c>
      <c r="E193" s="107">
        <v>24.88</v>
      </c>
      <c r="F193" s="108">
        <v>11.01</v>
      </c>
      <c r="G193" s="43">
        <v>0</v>
      </c>
      <c r="H193" s="42">
        <v>2.29</v>
      </c>
      <c r="I193" s="43">
        <v>1.01</v>
      </c>
      <c r="J193" s="42">
        <v>54.71</v>
      </c>
      <c r="K193" s="43">
        <v>24.22</v>
      </c>
      <c r="L193" s="42">
        <v>83</v>
      </c>
      <c r="M193" s="42">
        <v>3.9</v>
      </c>
      <c r="N193" s="36"/>
      <c r="O193" s="36"/>
      <c r="P193" s="36"/>
      <c r="Q193" s="37">
        <v>1020</v>
      </c>
      <c r="R193" s="36"/>
      <c r="S193" s="35"/>
      <c r="T193" s="38"/>
    </row>
    <row r="194" spans="1:20" x14ac:dyDescent="0.2">
      <c r="A194" s="53"/>
      <c r="B194" s="96"/>
      <c r="C194" s="30" t="s">
        <v>23</v>
      </c>
      <c r="D194" s="44">
        <v>0</v>
      </c>
      <c r="E194" s="109"/>
      <c r="F194" s="109">
        <v>1</v>
      </c>
      <c r="G194" s="44">
        <v>1</v>
      </c>
      <c r="H194" s="44"/>
      <c r="I194" s="44">
        <v>1</v>
      </c>
      <c r="J194" s="44"/>
      <c r="K194" s="44">
        <v>1</v>
      </c>
      <c r="L194" s="44">
        <v>1</v>
      </c>
      <c r="M194" s="44">
        <v>1</v>
      </c>
      <c r="N194" s="36">
        <f>D194+F194+G194</f>
        <v>2</v>
      </c>
      <c r="O194" s="36">
        <f>I194+K194+L194+M194</f>
        <v>4</v>
      </c>
      <c r="P194" s="36">
        <f>N194+O194</f>
        <v>6</v>
      </c>
      <c r="Q194" s="37"/>
      <c r="R194" s="36">
        <f>P194</f>
        <v>6</v>
      </c>
      <c r="S194" s="35">
        <v>0.2</v>
      </c>
      <c r="T194" s="38">
        <f>R194*S194</f>
        <v>1.2000000000000002</v>
      </c>
    </row>
    <row r="195" spans="1:20" x14ac:dyDescent="0.2">
      <c r="A195" s="55"/>
      <c r="B195" s="56"/>
      <c r="C195" s="57"/>
      <c r="D195" s="58"/>
      <c r="E195" s="110"/>
      <c r="F195" s="110"/>
      <c r="G195" s="58"/>
      <c r="H195" s="58"/>
      <c r="I195" s="58"/>
      <c r="J195" s="58"/>
      <c r="K195" s="58"/>
      <c r="L195" s="58"/>
      <c r="M195" s="58"/>
      <c r="N195" s="59"/>
      <c r="O195" s="59"/>
      <c r="P195" s="59"/>
      <c r="Q195" s="60"/>
      <c r="R195" s="59"/>
      <c r="S195" s="61"/>
      <c r="T195" s="62"/>
    </row>
    <row r="197" spans="1:20" ht="15.75" x14ac:dyDescent="0.25">
      <c r="A197" s="63" t="s">
        <v>30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5"/>
    </row>
    <row r="198" spans="1:20" x14ac:dyDescent="0.2">
      <c r="A198" s="8" t="s">
        <v>25</v>
      </c>
      <c r="B198" s="9" t="s">
        <v>3</v>
      </c>
      <c r="C198" s="9"/>
      <c r="D198" s="1" t="s">
        <v>4</v>
      </c>
      <c r="E198" s="1"/>
      <c r="F198" s="1"/>
      <c r="G198" s="1"/>
      <c r="H198" s="1" t="s">
        <v>5</v>
      </c>
      <c r="I198" s="1"/>
      <c r="J198" s="1"/>
      <c r="K198" s="1"/>
      <c r="L198" s="1"/>
      <c r="M198" s="1"/>
      <c r="N198" s="8" t="s">
        <v>6</v>
      </c>
      <c r="O198" s="8"/>
      <c r="P198" s="8"/>
      <c r="Q198" s="12" t="s">
        <v>7</v>
      </c>
      <c r="R198" s="12" t="s">
        <v>8</v>
      </c>
      <c r="S198" s="13" t="s">
        <v>9</v>
      </c>
      <c r="T198" s="12" t="s">
        <v>10</v>
      </c>
    </row>
    <row r="199" spans="1:20" ht="38.25" x14ac:dyDescent="0.2">
      <c r="A199" s="8"/>
      <c r="B199" s="9"/>
      <c r="C199" s="9"/>
      <c r="D199" s="14" t="s">
        <v>11</v>
      </c>
      <c r="E199" s="102" t="s">
        <v>12</v>
      </c>
      <c r="F199" s="102"/>
      <c r="G199" s="8" t="s">
        <v>13</v>
      </c>
      <c r="H199" s="9" t="s">
        <v>14</v>
      </c>
      <c r="I199" s="9"/>
      <c r="J199" s="8" t="s">
        <v>15</v>
      </c>
      <c r="K199" s="8"/>
      <c r="L199" s="8" t="s">
        <v>16</v>
      </c>
      <c r="M199" s="8" t="s">
        <v>17</v>
      </c>
      <c r="N199" s="15" t="s">
        <v>26</v>
      </c>
      <c r="O199" s="8" t="s">
        <v>27</v>
      </c>
      <c r="P199" s="8" t="s">
        <v>8</v>
      </c>
      <c r="Q199" s="17"/>
      <c r="R199" s="17"/>
      <c r="S199" s="18"/>
      <c r="T199" s="17"/>
    </row>
    <row r="200" spans="1:20" ht="38.25" x14ac:dyDescent="0.2">
      <c r="A200" s="8"/>
      <c r="B200" s="9"/>
      <c r="C200" s="9"/>
      <c r="D200" s="19" t="s">
        <v>20</v>
      </c>
      <c r="E200" s="103" t="s">
        <v>20</v>
      </c>
      <c r="F200" s="103" t="s">
        <v>21</v>
      </c>
      <c r="G200" s="8"/>
      <c r="H200" s="19" t="s">
        <v>20</v>
      </c>
      <c r="I200" s="19" t="s">
        <v>21</v>
      </c>
      <c r="J200" s="19" t="s">
        <v>20</v>
      </c>
      <c r="K200" s="19" t="s">
        <v>21</v>
      </c>
      <c r="L200" s="8"/>
      <c r="M200" s="8"/>
      <c r="N200" s="15"/>
      <c r="O200" s="8"/>
      <c r="P200" s="8"/>
      <c r="Q200" s="17"/>
      <c r="R200" s="17"/>
      <c r="S200" s="18"/>
      <c r="T200" s="17"/>
    </row>
    <row r="201" spans="1:20" ht="12.75" customHeight="1" x14ac:dyDescent="0.2">
      <c r="A201" s="53">
        <v>1</v>
      </c>
      <c r="B201" s="96" t="s">
        <v>37</v>
      </c>
      <c r="C201" s="30" t="s">
        <v>22</v>
      </c>
      <c r="D201" s="42">
        <v>336.88375409102684</v>
      </c>
      <c r="E201" s="107">
        <v>63.25</v>
      </c>
      <c r="F201" s="108">
        <v>17.52</v>
      </c>
      <c r="G201" s="43">
        <v>0</v>
      </c>
      <c r="H201" s="42">
        <v>20.442074592074597</v>
      </c>
      <c r="I201" s="43">
        <v>6.1010910974547343</v>
      </c>
      <c r="J201" s="42">
        <v>93.124996585905677</v>
      </c>
      <c r="K201" s="43">
        <v>27.628216194579839</v>
      </c>
      <c r="L201" s="42">
        <v>79.012973558428101</v>
      </c>
      <c r="M201" s="42">
        <v>4.5674888747616018</v>
      </c>
      <c r="N201" s="44"/>
      <c r="O201" s="44"/>
      <c r="P201" s="44"/>
      <c r="Q201" s="34">
        <v>42471</v>
      </c>
      <c r="R201" s="36"/>
      <c r="S201" s="35"/>
      <c r="T201" s="38"/>
    </row>
    <row r="202" spans="1:20" x14ac:dyDescent="0.2">
      <c r="A202" s="53"/>
      <c r="B202" s="96"/>
      <c r="C202" s="30" t="s">
        <v>23</v>
      </c>
      <c r="D202" s="44">
        <v>1</v>
      </c>
      <c r="E202" s="109"/>
      <c r="F202" s="109">
        <v>1</v>
      </c>
      <c r="G202" s="44">
        <v>1</v>
      </c>
      <c r="H202" s="44"/>
      <c r="I202" s="44">
        <v>1</v>
      </c>
      <c r="J202" s="44"/>
      <c r="K202" s="44">
        <v>1</v>
      </c>
      <c r="L202" s="44"/>
      <c r="M202" s="44">
        <v>0</v>
      </c>
      <c r="N202" s="44">
        <f>D202+F202+G202</f>
        <v>3</v>
      </c>
      <c r="O202" s="44">
        <f>I202+K202+M202</f>
        <v>2</v>
      </c>
      <c r="P202" s="44">
        <f>N202+O202</f>
        <v>5</v>
      </c>
      <c r="Q202" s="37"/>
      <c r="R202" s="36">
        <f>P202</f>
        <v>5</v>
      </c>
      <c r="S202" s="35">
        <v>1</v>
      </c>
      <c r="T202" s="38">
        <f>R202*S202</f>
        <v>5</v>
      </c>
    </row>
    <row r="203" spans="1:20" x14ac:dyDescent="0.2">
      <c r="A203" s="53">
        <v>2</v>
      </c>
      <c r="B203" s="96" t="s">
        <v>38</v>
      </c>
      <c r="C203" s="30" t="s">
        <v>22</v>
      </c>
      <c r="D203" s="42">
        <v>329.74578316278485</v>
      </c>
      <c r="E203" s="107">
        <v>55.01</v>
      </c>
      <c r="F203" s="108">
        <v>15</v>
      </c>
      <c r="G203" s="43">
        <v>0</v>
      </c>
      <c r="H203" s="42">
        <v>19.041261221671167</v>
      </c>
      <c r="I203" s="43">
        <v>5.810067800866344</v>
      </c>
      <c r="J203" s="42">
        <v>93.07402410697469</v>
      </c>
      <c r="K203" s="43">
        <v>28</v>
      </c>
      <c r="L203" s="42">
        <v>78.181492874631161</v>
      </c>
      <c r="M203" s="42">
        <v>4.4893690752715179</v>
      </c>
      <c r="N203" s="44"/>
      <c r="O203" s="44"/>
      <c r="P203" s="44"/>
      <c r="Q203" s="34">
        <v>15929</v>
      </c>
      <c r="R203" s="36"/>
      <c r="S203" s="35"/>
      <c r="T203" s="38"/>
    </row>
    <row r="204" spans="1:20" x14ac:dyDescent="0.2">
      <c r="A204" s="53"/>
      <c r="B204" s="96"/>
      <c r="C204" s="30" t="s">
        <v>23</v>
      </c>
      <c r="D204" s="44">
        <v>1</v>
      </c>
      <c r="E204" s="109"/>
      <c r="F204" s="109">
        <v>1</v>
      </c>
      <c r="G204" s="44">
        <v>1</v>
      </c>
      <c r="H204" s="44"/>
      <c r="I204" s="44">
        <v>1</v>
      </c>
      <c r="J204" s="44"/>
      <c r="K204" s="44">
        <v>1</v>
      </c>
      <c r="L204" s="44"/>
      <c r="M204" s="44">
        <v>0</v>
      </c>
      <c r="N204" s="44">
        <f>D204+F204+G204</f>
        <v>3</v>
      </c>
      <c r="O204" s="44">
        <f>I204+K204+M204</f>
        <v>2</v>
      </c>
      <c r="P204" s="44">
        <f>N204+O204</f>
        <v>5</v>
      </c>
      <c r="Q204" s="37"/>
      <c r="R204" s="36">
        <f>P204</f>
        <v>5</v>
      </c>
      <c r="S204" s="35">
        <v>1</v>
      </c>
      <c r="T204" s="38">
        <f>R204*S204</f>
        <v>5</v>
      </c>
    </row>
    <row r="205" spans="1:20" x14ac:dyDescent="0.2">
      <c r="A205" s="53">
        <v>3</v>
      </c>
      <c r="B205" s="96" t="s">
        <v>39</v>
      </c>
      <c r="C205" s="30" t="s">
        <v>22</v>
      </c>
      <c r="D205" s="42">
        <v>341.98849578820699</v>
      </c>
      <c r="E205" s="107">
        <v>60.12</v>
      </c>
      <c r="F205" s="108">
        <v>16.91</v>
      </c>
      <c r="G205" s="43">
        <v>4.7348576012835944E-2</v>
      </c>
      <c r="H205" s="42">
        <v>17.055551544324111</v>
      </c>
      <c r="I205" s="43">
        <v>5.0259967910148413</v>
      </c>
      <c r="J205" s="42">
        <v>89.685808263136764</v>
      </c>
      <c r="K205" s="43">
        <v>26.23008423586041</v>
      </c>
      <c r="L205" s="42">
        <v>83.350180505415167</v>
      </c>
      <c r="M205" s="42">
        <v>4.7336381869233852</v>
      </c>
      <c r="N205" s="44"/>
      <c r="O205" s="44"/>
      <c r="P205" s="44"/>
      <c r="Q205" s="34">
        <v>1246.5</v>
      </c>
      <c r="R205" s="36"/>
      <c r="S205" s="35"/>
      <c r="T205" s="38"/>
    </row>
    <row r="206" spans="1:20" x14ac:dyDescent="0.2">
      <c r="A206" s="53"/>
      <c r="B206" s="96"/>
      <c r="C206" s="30" t="s">
        <v>23</v>
      </c>
      <c r="D206" s="44">
        <v>1</v>
      </c>
      <c r="E206" s="109"/>
      <c r="F206" s="109">
        <v>1</v>
      </c>
      <c r="G206" s="44">
        <v>0</v>
      </c>
      <c r="H206" s="44"/>
      <c r="I206" s="44">
        <v>1</v>
      </c>
      <c r="J206" s="44"/>
      <c r="K206" s="44">
        <v>1</v>
      </c>
      <c r="L206" s="44"/>
      <c r="M206" s="44">
        <v>0</v>
      </c>
      <c r="N206" s="44">
        <f>D206+F206+G206</f>
        <v>2</v>
      </c>
      <c r="O206" s="44">
        <f>I206+K206+M206</f>
        <v>2</v>
      </c>
      <c r="P206" s="44">
        <f>N206+O206</f>
        <v>4</v>
      </c>
      <c r="Q206" s="37"/>
      <c r="R206" s="36">
        <f>P206</f>
        <v>4</v>
      </c>
      <c r="S206" s="35">
        <v>1</v>
      </c>
      <c r="T206" s="38">
        <f>R206*S206</f>
        <v>4</v>
      </c>
    </row>
    <row r="207" spans="1:20" ht="12.75" customHeight="1" x14ac:dyDescent="0.2">
      <c r="A207" s="53">
        <v>4</v>
      </c>
      <c r="B207" s="96">
        <v>38</v>
      </c>
      <c r="C207" s="30" t="s">
        <v>22</v>
      </c>
      <c r="D207" s="42">
        <v>320.02999999999997</v>
      </c>
      <c r="E207" s="107">
        <v>36.69</v>
      </c>
      <c r="F207" s="108">
        <v>11.46</v>
      </c>
      <c r="G207" s="43">
        <v>0</v>
      </c>
      <c r="H207" s="42">
        <v>15.57</v>
      </c>
      <c r="I207" s="43">
        <v>4.87</v>
      </c>
      <c r="J207" s="42">
        <v>99.85</v>
      </c>
      <c r="K207" s="43">
        <v>31.2</v>
      </c>
      <c r="L207" s="42">
        <v>89</v>
      </c>
      <c r="M207" s="42">
        <v>4.26</v>
      </c>
      <c r="N207" s="44"/>
      <c r="O207" s="44"/>
      <c r="P207" s="44"/>
      <c r="Q207" s="34">
        <v>373</v>
      </c>
      <c r="R207" s="36"/>
      <c r="S207" s="35"/>
      <c r="T207" s="38"/>
    </row>
    <row r="208" spans="1:20" x14ac:dyDescent="0.2">
      <c r="A208" s="53"/>
      <c r="B208" s="96"/>
      <c r="C208" s="30" t="s">
        <v>23</v>
      </c>
      <c r="D208" s="44">
        <v>1</v>
      </c>
      <c r="E208" s="109"/>
      <c r="F208" s="109">
        <v>0</v>
      </c>
      <c r="G208" s="44">
        <v>1</v>
      </c>
      <c r="H208" s="44"/>
      <c r="I208" s="44">
        <v>1</v>
      </c>
      <c r="J208" s="44"/>
      <c r="K208" s="44">
        <v>0</v>
      </c>
      <c r="L208" s="44"/>
      <c r="M208" s="44">
        <v>1</v>
      </c>
      <c r="N208" s="44">
        <f t="shared" ref="N208" si="108">D208+F208+G208</f>
        <v>2</v>
      </c>
      <c r="O208" s="44">
        <f t="shared" ref="O208" si="109">I208+K208+M208</f>
        <v>2</v>
      </c>
      <c r="P208" s="44">
        <f t="shared" ref="P208" si="110">N208+O208</f>
        <v>4</v>
      </c>
      <c r="Q208" s="37"/>
      <c r="R208" s="36">
        <f t="shared" ref="R208" si="111">P208</f>
        <v>4</v>
      </c>
      <c r="S208" s="35">
        <v>1</v>
      </c>
      <c r="T208" s="38">
        <f t="shared" ref="T208" si="112">R208*S208</f>
        <v>4</v>
      </c>
    </row>
    <row r="209" spans="1:20" ht="12.75" customHeight="1" x14ac:dyDescent="0.2">
      <c r="A209" s="53">
        <v>5</v>
      </c>
      <c r="B209" s="96">
        <v>40</v>
      </c>
      <c r="C209" s="21" t="s">
        <v>22</v>
      </c>
      <c r="D209" s="39">
        <v>352.00881796335233</v>
      </c>
      <c r="E209" s="107">
        <v>44.422434665064578</v>
      </c>
      <c r="F209" s="108">
        <v>12.70747221387804</v>
      </c>
      <c r="G209" s="40">
        <v>7.5774556924001188E-2</v>
      </c>
      <c r="H209" s="39">
        <v>20.799617002102732</v>
      </c>
      <c r="I209" s="40">
        <v>5.91901922499249</v>
      </c>
      <c r="J209" s="39">
        <v>98.57677380594771</v>
      </c>
      <c r="K209" s="40">
        <v>27.953244217482723</v>
      </c>
      <c r="L209" s="39">
        <v>82.029888855512155</v>
      </c>
      <c r="M209" s="39">
        <v>4.5733208170621813</v>
      </c>
      <c r="N209" s="41"/>
      <c r="O209" s="41"/>
      <c r="P209" s="41"/>
      <c r="Q209" s="10">
        <v>6658</v>
      </c>
      <c r="R209" s="24"/>
      <c r="S209" s="3"/>
      <c r="T209" s="26"/>
    </row>
    <row r="210" spans="1:20" x14ac:dyDescent="0.2">
      <c r="A210" s="53"/>
      <c r="B210" s="96"/>
      <c r="C210" s="21" t="s">
        <v>23</v>
      </c>
      <c r="D210" s="41">
        <v>1</v>
      </c>
      <c r="E210" s="109"/>
      <c r="F210" s="109">
        <v>0</v>
      </c>
      <c r="G210" s="41">
        <v>0</v>
      </c>
      <c r="H210" s="41"/>
      <c r="I210" s="41">
        <v>1</v>
      </c>
      <c r="J210" s="41"/>
      <c r="K210" s="41">
        <v>1</v>
      </c>
      <c r="L210" s="41"/>
      <c r="M210" s="41">
        <v>0</v>
      </c>
      <c r="N210" s="41">
        <f>D210+F210+G210</f>
        <v>1</v>
      </c>
      <c r="O210" s="41">
        <f>I210+K210+M210</f>
        <v>2</v>
      </c>
      <c r="P210" s="41">
        <f>N210+O210</f>
        <v>3</v>
      </c>
      <c r="Q210" s="16"/>
      <c r="R210" s="24">
        <f>P210</f>
        <v>3</v>
      </c>
      <c r="S210" s="3">
        <v>1</v>
      </c>
      <c r="T210" s="26">
        <f>R210*S210</f>
        <v>3</v>
      </c>
    </row>
    <row r="211" spans="1:20" ht="12.75" customHeight="1" x14ac:dyDescent="0.2">
      <c r="A211" s="53">
        <v>6</v>
      </c>
      <c r="B211" s="96">
        <v>17</v>
      </c>
      <c r="C211" s="21" t="s">
        <v>22</v>
      </c>
      <c r="D211" s="39">
        <v>336.89720394736833</v>
      </c>
      <c r="E211" s="107">
        <v>40.577236842105265</v>
      </c>
      <c r="F211" s="108">
        <v>12.122072368421053</v>
      </c>
      <c r="G211" s="40">
        <v>3.0421052631578949E-2</v>
      </c>
      <c r="H211" s="39">
        <v>14.47654605263158</v>
      </c>
      <c r="I211" s="40">
        <v>4.3146710526315779</v>
      </c>
      <c r="J211" s="39">
        <v>93.9558552631579</v>
      </c>
      <c r="K211" s="40">
        <v>27.831250000000001</v>
      </c>
      <c r="L211" s="39">
        <v>86.401315789473671</v>
      </c>
      <c r="M211" s="39">
        <v>4.4196710526315792</v>
      </c>
      <c r="N211" s="41"/>
      <c r="O211" s="41"/>
      <c r="P211" s="41"/>
      <c r="Q211" s="10">
        <v>6080</v>
      </c>
      <c r="R211" s="24"/>
      <c r="S211" s="3"/>
      <c r="T211" s="26"/>
    </row>
    <row r="212" spans="1:20" x14ac:dyDescent="0.2">
      <c r="A212" s="53"/>
      <c r="B212" s="96"/>
      <c r="C212" s="21" t="s">
        <v>23</v>
      </c>
      <c r="D212" s="41">
        <v>1</v>
      </c>
      <c r="E212" s="109"/>
      <c r="F212" s="109">
        <v>0</v>
      </c>
      <c r="G212" s="41">
        <v>0</v>
      </c>
      <c r="H212" s="41"/>
      <c r="I212" s="41">
        <v>1</v>
      </c>
      <c r="J212" s="41"/>
      <c r="K212" s="41">
        <v>1</v>
      </c>
      <c r="L212" s="41"/>
      <c r="M212" s="41">
        <v>0</v>
      </c>
      <c r="N212" s="41">
        <f t="shared" ref="N212" si="113">D212+F212+G212</f>
        <v>1</v>
      </c>
      <c r="O212" s="41">
        <f t="shared" ref="O212" si="114">I212+K212+M212</f>
        <v>2</v>
      </c>
      <c r="P212" s="41">
        <f t="shared" ref="P212" si="115">N212+O212</f>
        <v>3</v>
      </c>
      <c r="Q212" s="16"/>
      <c r="R212" s="24">
        <f t="shared" ref="R212" si="116">P212</f>
        <v>3</v>
      </c>
      <c r="S212" s="3">
        <v>1</v>
      </c>
      <c r="T212" s="26">
        <f t="shared" ref="T212" si="117">R212*S212</f>
        <v>3</v>
      </c>
    </row>
    <row r="213" spans="1:20" ht="12.75" customHeight="1" x14ac:dyDescent="0.2">
      <c r="A213" s="53">
        <v>7</v>
      </c>
      <c r="B213" s="96">
        <v>47</v>
      </c>
      <c r="C213" s="21" t="s">
        <v>22</v>
      </c>
      <c r="D213" s="39">
        <v>352.86492082825822</v>
      </c>
      <c r="E213" s="107">
        <v>40.802070645554203</v>
      </c>
      <c r="F213" s="108">
        <v>11.538721071863582</v>
      </c>
      <c r="G213" s="40">
        <v>9.67442143727162E-2</v>
      </c>
      <c r="H213" s="39">
        <v>16.711936662606579</v>
      </c>
      <c r="I213" s="40">
        <v>4.7345554202192446</v>
      </c>
      <c r="J213" s="39">
        <v>97.663958587088928</v>
      </c>
      <c r="K213" s="40">
        <v>27.680889159561513</v>
      </c>
      <c r="L213" s="39">
        <v>83.818514007308167</v>
      </c>
      <c r="M213" s="39">
        <v>4.488221680876979</v>
      </c>
      <c r="N213" s="41"/>
      <c r="O213" s="41"/>
      <c r="P213" s="41"/>
      <c r="Q213" s="10">
        <v>1642</v>
      </c>
      <c r="R213" s="24"/>
      <c r="S213" s="3"/>
      <c r="T213" s="26"/>
    </row>
    <row r="214" spans="1:20" x14ac:dyDescent="0.2">
      <c r="A214" s="53"/>
      <c r="B214" s="96"/>
      <c r="C214" s="21" t="s">
        <v>23</v>
      </c>
      <c r="D214" s="41">
        <v>1</v>
      </c>
      <c r="E214" s="109"/>
      <c r="F214" s="109">
        <v>0</v>
      </c>
      <c r="G214" s="41">
        <v>0</v>
      </c>
      <c r="H214" s="41"/>
      <c r="I214" s="41">
        <v>1</v>
      </c>
      <c r="J214" s="41"/>
      <c r="K214" s="41">
        <v>1</v>
      </c>
      <c r="L214" s="41"/>
      <c r="M214" s="41">
        <v>0</v>
      </c>
      <c r="N214" s="41">
        <f>D214+F214+G214</f>
        <v>1</v>
      </c>
      <c r="O214" s="41">
        <f>I214+K214+M214</f>
        <v>2</v>
      </c>
      <c r="P214" s="41">
        <f>N214+O214</f>
        <v>3</v>
      </c>
      <c r="Q214" s="16"/>
      <c r="R214" s="24">
        <f>P214</f>
        <v>3</v>
      </c>
      <c r="S214" s="3">
        <v>1</v>
      </c>
      <c r="T214" s="26">
        <f>R214*S214</f>
        <v>3</v>
      </c>
    </row>
    <row r="215" spans="1:20" ht="12.75" customHeight="1" x14ac:dyDescent="0.2">
      <c r="A215" s="53">
        <v>8</v>
      </c>
      <c r="B215" s="96">
        <v>26</v>
      </c>
      <c r="C215" s="21" t="s">
        <v>22</v>
      </c>
      <c r="D215" s="39">
        <v>339.22</v>
      </c>
      <c r="E215" s="107">
        <v>38.69</v>
      </c>
      <c r="F215" s="108">
        <v>11.41</v>
      </c>
      <c r="G215" s="40">
        <v>0.24</v>
      </c>
      <c r="H215" s="39">
        <v>14.26</v>
      </c>
      <c r="I215" s="40">
        <v>4.2</v>
      </c>
      <c r="J215" s="39">
        <v>94.13</v>
      </c>
      <c r="K215" s="40">
        <v>27.75</v>
      </c>
      <c r="L215" s="39">
        <v>83</v>
      </c>
      <c r="M215" s="39">
        <v>4.3600000000000003</v>
      </c>
      <c r="N215" s="41"/>
      <c r="O215" s="41"/>
      <c r="P215" s="41"/>
      <c r="Q215" s="10">
        <v>1080</v>
      </c>
      <c r="R215" s="24"/>
      <c r="S215" s="3"/>
      <c r="T215" s="26"/>
    </row>
    <row r="216" spans="1:20" x14ac:dyDescent="0.2">
      <c r="A216" s="53"/>
      <c r="B216" s="96"/>
      <c r="C216" s="21" t="s">
        <v>23</v>
      </c>
      <c r="D216" s="41">
        <v>1</v>
      </c>
      <c r="E216" s="109"/>
      <c r="F216" s="109">
        <v>0</v>
      </c>
      <c r="G216" s="41">
        <v>0</v>
      </c>
      <c r="H216" s="41"/>
      <c r="I216" s="41">
        <v>1</v>
      </c>
      <c r="J216" s="41"/>
      <c r="K216" s="41">
        <v>1</v>
      </c>
      <c r="L216" s="41"/>
      <c r="M216" s="41">
        <v>0</v>
      </c>
      <c r="N216" s="41">
        <f>D216+F216+G216</f>
        <v>1</v>
      </c>
      <c r="O216" s="41">
        <f>I216+K216+M216</f>
        <v>2</v>
      </c>
      <c r="P216" s="41">
        <f>N216+O216</f>
        <v>3</v>
      </c>
      <c r="Q216" s="16"/>
      <c r="R216" s="24">
        <f>P216</f>
        <v>3</v>
      </c>
      <c r="S216" s="3">
        <v>1</v>
      </c>
      <c r="T216" s="26">
        <f>R216*S216</f>
        <v>3</v>
      </c>
    </row>
    <row r="217" spans="1:20" ht="12.75" customHeight="1" x14ac:dyDescent="0.2">
      <c r="A217" s="53">
        <v>9</v>
      </c>
      <c r="B217" s="96">
        <v>16</v>
      </c>
      <c r="C217" s="21" t="s">
        <v>22</v>
      </c>
      <c r="D217" s="39">
        <v>333.83</v>
      </c>
      <c r="E217" s="107">
        <v>35.770000000000003</v>
      </c>
      <c r="F217" s="108">
        <v>10.72</v>
      </c>
      <c r="G217" s="40">
        <v>5.3999999999999999E-2</v>
      </c>
      <c r="H217" s="39">
        <v>15.9</v>
      </c>
      <c r="I217" s="40">
        <v>4.76</v>
      </c>
      <c r="J217" s="39">
        <v>99.01</v>
      </c>
      <c r="K217" s="40">
        <v>29.66</v>
      </c>
      <c r="L217" s="39">
        <v>84</v>
      </c>
      <c r="M217" s="39">
        <v>4.2699999999999996</v>
      </c>
      <c r="N217" s="41"/>
      <c r="O217" s="41"/>
      <c r="P217" s="41"/>
      <c r="Q217" s="10">
        <v>1777</v>
      </c>
      <c r="R217" s="24"/>
      <c r="S217" s="3"/>
      <c r="T217" s="26"/>
    </row>
    <row r="218" spans="1:20" ht="12" customHeight="1" x14ac:dyDescent="0.2">
      <c r="A218" s="53"/>
      <c r="B218" s="96"/>
      <c r="C218" s="21" t="s">
        <v>23</v>
      </c>
      <c r="D218" s="41">
        <v>1</v>
      </c>
      <c r="E218" s="109"/>
      <c r="F218" s="109">
        <v>0</v>
      </c>
      <c r="G218" s="41">
        <v>0</v>
      </c>
      <c r="H218" s="41"/>
      <c r="I218" s="41">
        <v>1</v>
      </c>
      <c r="J218" s="41"/>
      <c r="K218" s="41">
        <v>0</v>
      </c>
      <c r="L218" s="41"/>
      <c r="M218" s="41">
        <v>1</v>
      </c>
      <c r="N218" s="41">
        <f t="shared" ref="N218" si="118">D218+F218+G218</f>
        <v>1</v>
      </c>
      <c r="O218" s="41">
        <f t="shared" ref="O218" si="119">I218+K218+M218</f>
        <v>2</v>
      </c>
      <c r="P218" s="41">
        <f t="shared" ref="P218" si="120">N218+O218</f>
        <v>3</v>
      </c>
      <c r="Q218" s="16"/>
      <c r="R218" s="24">
        <f t="shared" ref="R218" si="121">P218</f>
        <v>3</v>
      </c>
      <c r="S218" s="3">
        <v>1</v>
      </c>
      <c r="T218" s="26">
        <f t="shared" ref="T218" si="122">R218*S218</f>
        <v>3</v>
      </c>
    </row>
    <row r="219" spans="1:20" ht="12.75" customHeight="1" x14ac:dyDescent="0.2">
      <c r="A219" s="53">
        <v>10</v>
      </c>
      <c r="B219" s="96">
        <v>9</v>
      </c>
      <c r="C219" s="21" t="s">
        <v>22</v>
      </c>
      <c r="D219" s="39">
        <v>348.47386031746026</v>
      </c>
      <c r="E219" s="107">
        <v>45.010281481481492</v>
      </c>
      <c r="F219" s="108">
        <v>12.920994708994709</v>
      </c>
      <c r="G219" s="40">
        <v>5.1605291005291008E-2</v>
      </c>
      <c r="H219" s="39">
        <v>20.500874074074073</v>
      </c>
      <c r="I219" s="40">
        <v>5.8747195767195759</v>
      </c>
      <c r="J219" s="39">
        <v>96.999350264550245</v>
      </c>
      <c r="K219" s="40">
        <v>27.838370370370367</v>
      </c>
      <c r="L219" s="39">
        <v>78.555343915343911</v>
      </c>
      <c r="M219" s="39">
        <v>4.503995767195768</v>
      </c>
      <c r="N219" s="41"/>
      <c r="O219" s="41"/>
      <c r="P219" s="41"/>
      <c r="Q219" s="10">
        <v>23625</v>
      </c>
      <c r="R219" s="24"/>
      <c r="S219" s="3"/>
      <c r="T219" s="26"/>
    </row>
    <row r="220" spans="1:20" x14ac:dyDescent="0.2">
      <c r="A220" s="53"/>
      <c r="B220" s="96"/>
      <c r="C220" s="21" t="s">
        <v>23</v>
      </c>
      <c r="D220" s="41">
        <v>1</v>
      </c>
      <c r="E220" s="109"/>
      <c r="F220" s="109">
        <v>0</v>
      </c>
      <c r="G220" s="41">
        <v>0</v>
      </c>
      <c r="H220" s="41"/>
      <c r="I220" s="41">
        <v>1</v>
      </c>
      <c r="J220" s="41"/>
      <c r="K220" s="41">
        <v>1</v>
      </c>
      <c r="L220" s="41"/>
      <c r="M220" s="41">
        <v>0</v>
      </c>
      <c r="N220" s="41">
        <f>D220+F220+G220</f>
        <v>1</v>
      </c>
      <c r="O220" s="41">
        <f>I220+K220+M220</f>
        <v>2</v>
      </c>
      <c r="P220" s="41">
        <f>N220+O220</f>
        <v>3</v>
      </c>
      <c r="Q220" s="16"/>
      <c r="R220" s="24">
        <f>P220</f>
        <v>3</v>
      </c>
      <c r="S220" s="3">
        <v>0.9</v>
      </c>
      <c r="T220" s="26">
        <f>R220*S220</f>
        <v>2.7</v>
      </c>
    </row>
    <row r="221" spans="1:20" x14ac:dyDescent="0.2">
      <c r="A221" s="53">
        <v>11</v>
      </c>
      <c r="B221" s="96">
        <v>39</v>
      </c>
      <c r="C221" s="21" t="s">
        <v>22</v>
      </c>
      <c r="D221" s="39">
        <v>310.82</v>
      </c>
      <c r="E221" s="107">
        <v>36.49</v>
      </c>
      <c r="F221" s="108">
        <v>11.74</v>
      </c>
      <c r="G221" s="40">
        <v>0.13600000000000001</v>
      </c>
      <c r="H221" s="39">
        <v>12.95</v>
      </c>
      <c r="I221" s="40">
        <v>4.17</v>
      </c>
      <c r="J221" s="39">
        <v>84.83</v>
      </c>
      <c r="K221" s="40">
        <v>27.29</v>
      </c>
      <c r="L221" s="39">
        <v>84</v>
      </c>
      <c r="M221" s="39">
        <v>4.01</v>
      </c>
      <c r="N221" s="41"/>
      <c r="O221" s="41"/>
      <c r="P221" s="41"/>
      <c r="Q221" s="10">
        <v>662</v>
      </c>
      <c r="R221" s="24"/>
      <c r="S221" s="3"/>
      <c r="T221" s="26"/>
    </row>
    <row r="222" spans="1:20" x14ac:dyDescent="0.2">
      <c r="A222" s="53"/>
      <c r="B222" s="96"/>
      <c r="C222" s="21" t="s">
        <v>23</v>
      </c>
      <c r="D222" s="41">
        <v>1</v>
      </c>
      <c r="E222" s="109"/>
      <c r="F222" s="109">
        <v>0</v>
      </c>
      <c r="G222" s="41">
        <v>0</v>
      </c>
      <c r="H222" s="41"/>
      <c r="I222" s="41">
        <v>1</v>
      </c>
      <c r="J222" s="41"/>
      <c r="K222" s="41">
        <v>1</v>
      </c>
      <c r="L222" s="41"/>
      <c r="M222" s="41">
        <v>0</v>
      </c>
      <c r="N222" s="41">
        <f t="shared" ref="N222" si="123">D222+F222+G222</f>
        <v>1</v>
      </c>
      <c r="O222" s="41">
        <f t="shared" ref="O222" si="124">I222+K222+M222</f>
        <v>2</v>
      </c>
      <c r="P222" s="41">
        <f t="shared" ref="P222" si="125">N222+O222</f>
        <v>3</v>
      </c>
      <c r="Q222" s="16"/>
      <c r="R222" s="24">
        <f t="shared" ref="R222" si="126">P222</f>
        <v>3</v>
      </c>
      <c r="S222" s="3">
        <v>0.7</v>
      </c>
      <c r="T222" s="26">
        <f t="shared" ref="T222" si="127">R222*S222</f>
        <v>2.0999999999999996</v>
      </c>
    </row>
    <row r="223" spans="1:20" ht="12.75" customHeight="1" x14ac:dyDescent="0.2">
      <c r="A223" s="53">
        <v>12</v>
      </c>
      <c r="B223" s="96">
        <v>46</v>
      </c>
      <c r="C223" s="21" t="s">
        <v>22</v>
      </c>
      <c r="D223" s="39">
        <v>365.07514666666663</v>
      </c>
      <c r="E223" s="107">
        <v>39.500126666666667</v>
      </c>
      <c r="F223" s="108">
        <v>10.810913333333332</v>
      </c>
      <c r="G223" s="40">
        <v>8.5124666666666668E-2</v>
      </c>
      <c r="H223" s="39">
        <v>15.402193333333335</v>
      </c>
      <c r="I223" s="40">
        <v>4.3910933333333331</v>
      </c>
      <c r="J223" s="39">
        <v>102.31627999999999</v>
      </c>
      <c r="K223" s="40">
        <v>27.960179999999998</v>
      </c>
      <c r="L223" s="39">
        <v>86.797333333333327</v>
      </c>
      <c r="M223" s="39">
        <v>4.4049000000000005</v>
      </c>
      <c r="N223" s="41"/>
      <c r="O223" s="41"/>
      <c r="P223" s="41"/>
      <c r="Q223" s="10">
        <v>1500</v>
      </c>
      <c r="R223" s="24"/>
      <c r="S223" s="3"/>
      <c r="T223" s="26"/>
    </row>
    <row r="224" spans="1:20" x14ac:dyDescent="0.2">
      <c r="A224" s="53"/>
      <c r="B224" s="96"/>
      <c r="C224" s="21" t="s">
        <v>23</v>
      </c>
      <c r="D224" s="41">
        <v>1</v>
      </c>
      <c r="E224" s="109"/>
      <c r="F224" s="109">
        <v>0</v>
      </c>
      <c r="G224" s="41">
        <v>0</v>
      </c>
      <c r="H224" s="41"/>
      <c r="I224" s="41">
        <v>1</v>
      </c>
      <c r="J224" s="41"/>
      <c r="K224" s="41">
        <v>1</v>
      </c>
      <c r="L224" s="41"/>
      <c r="M224" s="41">
        <v>0</v>
      </c>
      <c r="N224" s="41">
        <f t="shared" ref="N224" si="128">D224+F224+G224</f>
        <v>1</v>
      </c>
      <c r="O224" s="41">
        <f t="shared" ref="O224" si="129">I224+K224+M224</f>
        <v>2</v>
      </c>
      <c r="P224" s="41">
        <f t="shared" ref="P224" si="130">N224+O224</f>
        <v>3</v>
      </c>
      <c r="Q224" s="16"/>
      <c r="R224" s="24">
        <f t="shared" ref="R224" si="131">P224</f>
        <v>3</v>
      </c>
      <c r="S224" s="3">
        <v>0.7</v>
      </c>
      <c r="T224" s="26">
        <f t="shared" ref="T224" si="132">R224*S224</f>
        <v>2.0999999999999996</v>
      </c>
    </row>
    <row r="225" spans="1:20" x14ac:dyDescent="0.2">
      <c r="A225" s="53">
        <v>13</v>
      </c>
      <c r="B225" s="96">
        <v>8</v>
      </c>
      <c r="C225" s="21" t="s">
        <v>22</v>
      </c>
      <c r="D225" s="39">
        <v>323.90327022375214</v>
      </c>
      <c r="E225" s="107">
        <v>44.236901893287431</v>
      </c>
      <c r="F225" s="108">
        <v>13.701187607573148</v>
      </c>
      <c r="G225" s="40">
        <v>0.31596901893287438</v>
      </c>
      <c r="H225" s="39">
        <v>19.017108433734936</v>
      </c>
      <c r="I225" s="40">
        <v>5.9106712564543882</v>
      </c>
      <c r="J225" s="39">
        <v>99.82032702237521</v>
      </c>
      <c r="K225" s="40">
        <v>30.79538726333907</v>
      </c>
      <c r="L225" s="39">
        <v>65.679862306368321</v>
      </c>
      <c r="M225" s="39">
        <v>4.6202581755593801</v>
      </c>
      <c r="N225" s="41"/>
      <c r="O225" s="41"/>
      <c r="P225" s="41"/>
      <c r="Q225" s="10">
        <v>1743</v>
      </c>
      <c r="R225" s="24"/>
      <c r="S225" s="3"/>
      <c r="T225" s="26"/>
    </row>
    <row r="226" spans="1:20" x14ac:dyDescent="0.2">
      <c r="A226" s="53"/>
      <c r="B226" s="96"/>
      <c r="C226" s="21" t="s">
        <v>23</v>
      </c>
      <c r="D226" s="41">
        <v>1</v>
      </c>
      <c r="E226" s="109"/>
      <c r="F226" s="109">
        <v>0</v>
      </c>
      <c r="G226" s="41">
        <v>0</v>
      </c>
      <c r="H226" s="41"/>
      <c r="I226" s="41">
        <v>1</v>
      </c>
      <c r="J226" s="41"/>
      <c r="K226" s="41">
        <v>0</v>
      </c>
      <c r="L226" s="41"/>
      <c r="M226" s="41">
        <v>0</v>
      </c>
      <c r="N226" s="41">
        <f>D226+F226+G226</f>
        <v>1</v>
      </c>
      <c r="O226" s="41">
        <f>I226+K226+M226</f>
        <v>1</v>
      </c>
      <c r="P226" s="41">
        <f>N226+O226</f>
        <v>2</v>
      </c>
      <c r="Q226" s="16"/>
      <c r="R226" s="24">
        <f t="shared" ref="R226" si="133">P226</f>
        <v>2</v>
      </c>
      <c r="S226" s="3">
        <v>1</v>
      </c>
      <c r="T226" s="26">
        <f>R226*S226</f>
        <v>2</v>
      </c>
    </row>
    <row r="227" spans="1:20" x14ac:dyDescent="0.2">
      <c r="A227" s="53">
        <v>14</v>
      </c>
      <c r="B227" s="96">
        <v>23</v>
      </c>
      <c r="C227" s="21" t="s">
        <v>22</v>
      </c>
      <c r="D227" s="39">
        <v>315.11050041470833</v>
      </c>
      <c r="E227" s="107">
        <v>43.885609621233066</v>
      </c>
      <c r="F227" s="108">
        <v>13.940279236936686</v>
      </c>
      <c r="G227" s="40">
        <v>2.5716063035664916E-2</v>
      </c>
      <c r="H227" s="39">
        <v>23.21437379043406</v>
      </c>
      <c r="I227" s="40">
        <v>7.3790268178048111</v>
      </c>
      <c r="J227" s="39">
        <v>96.233522256013259</v>
      </c>
      <c r="K227" s="40">
        <v>30.524946087918167</v>
      </c>
      <c r="L227" s="39">
        <v>74.825269560409183</v>
      </c>
      <c r="M227" s="39">
        <v>4.7080591650539114</v>
      </c>
      <c r="N227" s="41"/>
      <c r="O227" s="41"/>
      <c r="P227" s="41"/>
      <c r="Q227" s="10">
        <v>3617</v>
      </c>
      <c r="R227" s="24"/>
      <c r="S227" s="3"/>
      <c r="T227" s="26"/>
    </row>
    <row r="228" spans="1:20" x14ac:dyDescent="0.2">
      <c r="A228" s="53"/>
      <c r="B228" s="96"/>
      <c r="C228" s="21" t="s">
        <v>23</v>
      </c>
      <c r="D228" s="41">
        <v>1</v>
      </c>
      <c r="E228" s="109"/>
      <c r="F228" s="109">
        <v>0</v>
      </c>
      <c r="G228" s="41">
        <v>0</v>
      </c>
      <c r="H228" s="41"/>
      <c r="I228" s="41">
        <v>1</v>
      </c>
      <c r="J228" s="41"/>
      <c r="K228" s="41">
        <v>0</v>
      </c>
      <c r="L228" s="41"/>
      <c r="M228" s="41">
        <v>0</v>
      </c>
      <c r="N228" s="41">
        <f>D228+F228+G228</f>
        <v>1</v>
      </c>
      <c r="O228" s="41">
        <f>I228+K228+M228</f>
        <v>1</v>
      </c>
      <c r="P228" s="41">
        <f>N228+O228</f>
        <v>2</v>
      </c>
      <c r="Q228" s="16"/>
      <c r="R228" s="24">
        <f t="shared" ref="R228" si="134">P228</f>
        <v>2</v>
      </c>
      <c r="S228" s="3">
        <v>1</v>
      </c>
      <c r="T228" s="26">
        <f>R228*S228</f>
        <v>2</v>
      </c>
    </row>
    <row r="229" spans="1:20" x14ac:dyDescent="0.2">
      <c r="A229" s="53">
        <v>15</v>
      </c>
      <c r="B229" s="96">
        <v>15</v>
      </c>
      <c r="C229" s="21" t="s">
        <v>22</v>
      </c>
      <c r="D229" s="39">
        <v>336.36885245901641</v>
      </c>
      <c r="E229" s="107">
        <v>41.274196721311476</v>
      </c>
      <c r="F229" s="108">
        <v>12.13744262295082</v>
      </c>
      <c r="G229" s="40">
        <v>1.4072131147540985E-2</v>
      </c>
      <c r="H229" s="39">
        <v>15.564622950819672</v>
      </c>
      <c r="I229" s="40">
        <v>4.5905901639344266</v>
      </c>
      <c r="J229" s="39">
        <v>94.772688524590166</v>
      </c>
      <c r="K229" s="40">
        <v>28.287409836065574</v>
      </c>
      <c r="L229" s="39">
        <v>83.360655737704917</v>
      </c>
      <c r="M229" s="39">
        <v>4.4336721311475413</v>
      </c>
      <c r="N229" s="41"/>
      <c r="O229" s="41"/>
      <c r="P229" s="41"/>
      <c r="Q229" s="10">
        <v>3050</v>
      </c>
      <c r="R229" s="24"/>
      <c r="S229" s="3"/>
      <c r="T229" s="26"/>
    </row>
    <row r="230" spans="1:20" x14ac:dyDescent="0.2">
      <c r="A230" s="53"/>
      <c r="B230" s="96"/>
      <c r="C230" s="21" t="s">
        <v>23</v>
      </c>
      <c r="D230" s="41">
        <v>1</v>
      </c>
      <c r="E230" s="109"/>
      <c r="F230" s="109">
        <v>0</v>
      </c>
      <c r="G230" s="41">
        <v>0</v>
      </c>
      <c r="H230" s="41"/>
      <c r="I230" s="41">
        <v>1</v>
      </c>
      <c r="J230" s="41"/>
      <c r="K230" s="41">
        <v>0</v>
      </c>
      <c r="L230" s="41"/>
      <c r="M230" s="41">
        <v>0</v>
      </c>
      <c r="N230" s="41">
        <f>D230+F230+G230</f>
        <v>1</v>
      </c>
      <c r="O230" s="41">
        <f>I230+K230+M230</f>
        <v>1</v>
      </c>
      <c r="P230" s="41">
        <f>N230+O230</f>
        <v>2</v>
      </c>
      <c r="Q230" s="16"/>
      <c r="R230" s="24">
        <f t="shared" ref="R230" si="135">P230</f>
        <v>2</v>
      </c>
      <c r="S230" s="3">
        <v>1</v>
      </c>
      <c r="T230" s="26">
        <f>R230*S230</f>
        <v>2</v>
      </c>
    </row>
    <row r="231" spans="1:20" ht="12.75" customHeight="1" x14ac:dyDescent="0.2">
      <c r="A231" s="53">
        <v>16</v>
      </c>
      <c r="B231" s="96">
        <v>22</v>
      </c>
      <c r="C231" s="21" t="s">
        <v>22</v>
      </c>
      <c r="D231" s="39">
        <v>303.9725827900071</v>
      </c>
      <c r="E231" s="107">
        <v>37.290936995674912</v>
      </c>
      <c r="F231" s="108">
        <v>12.264287973662126</v>
      </c>
      <c r="G231" s="40">
        <v>6.8852882318765742E-3</v>
      </c>
      <c r="H231" s="39">
        <v>17.390697663159251</v>
      </c>
      <c r="I231" s="40">
        <v>5.7201773610483508</v>
      </c>
      <c r="J231" s="39">
        <v>90.519560067135757</v>
      </c>
      <c r="K231" s="40">
        <v>29.781680976050616</v>
      </c>
      <c r="L231" s="39">
        <v>74.577448195726546</v>
      </c>
      <c r="M231" s="39">
        <v>4.464989187270028</v>
      </c>
      <c r="N231" s="41"/>
      <c r="O231" s="41"/>
      <c r="P231" s="41"/>
      <c r="Q231" s="10">
        <v>3098.2</v>
      </c>
      <c r="R231" s="24"/>
      <c r="S231" s="3"/>
      <c r="T231" s="26"/>
    </row>
    <row r="232" spans="1:20" x14ac:dyDescent="0.2">
      <c r="A232" s="53"/>
      <c r="B232" s="96"/>
      <c r="C232" s="21" t="s">
        <v>23</v>
      </c>
      <c r="D232" s="41">
        <v>1</v>
      </c>
      <c r="E232" s="109"/>
      <c r="F232" s="109">
        <v>0</v>
      </c>
      <c r="G232" s="41">
        <v>0</v>
      </c>
      <c r="H232" s="41"/>
      <c r="I232" s="41">
        <v>1</v>
      </c>
      <c r="J232" s="41"/>
      <c r="K232" s="41">
        <v>0</v>
      </c>
      <c r="L232" s="41"/>
      <c r="M232" s="41">
        <v>0</v>
      </c>
      <c r="N232" s="41">
        <f>D232+F232+G232</f>
        <v>1</v>
      </c>
      <c r="O232" s="41">
        <f>I232+K232+M232</f>
        <v>1</v>
      </c>
      <c r="P232" s="41">
        <f>N232+O232</f>
        <v>2</v>
      </c>
      <c r="Q232" s="16"/>
      <c r="R232" s="24">
        <f>P232</f>
        <v>2</v>
      </c>
      <c r="S232" s="3">
        <v>1</v>
      </c>
      <c r="T232" s="26">
        <f>R232*S232</f>
        <v>2</v>
      </c>
    </row>
    <row r="233" spans="1:20" ht="12.75" customHeight="1" x14ac:dyDescent="0.2">
      <c r="A233" s="53">
        <v>17</v>
      </c>
      <c r="B233" s="96">
        <v>53</v>
      </c>
      <c r="C233" s="21" t="s">
        <v>22</v>
      </c>
      <c r="D233" s="39">
        <v>302.51539502164502</v>
      </c>
      <c r="E233" s="107">
        <v>35.290119047619044</v>
      </c>
      <c r="F233" s="108">
        <v>11.668560606060606</v>
      </c>
      <c r="G233" s="40">
        <v>0.35567857142857146</v>
      </c>
      <c r="H233" s="39">
        <v>13.419269480519482</v>
      </c>
      <c r="I233" s="40">
        <v>4.4394805194805196</v>
      </c>
      <c r="J233" s="39">
        <v>94.218414502164507</v>
      </c>
      <c r="K233" s="40">
        <v>31.146038961038961</v>
      </c>
      <c r="L233" s="39">
        <v>74.533008658008669</v>
      </c>
      <c r="M233" s="39">
        <v>4.5243073593073593</v>
      </c>
      <c r="N233" s="41"/>
      <c r="O233" s="41"/>
      <c r="P233" s="41"/>
      <c r="Q233" s="10">
        <v>1848</v>
      </c>
      <c r="R233" s="24"/>
      <c r="S233" s="3"/>
      <c r="T233" s="26"/>
    </row>
    <row r="234" spans="1:20" x14ac:dyDescent="0.2">
      <c r="A234" s="53"/>
      <c r="B234" s="96"/>
      <c r="C234" s="21" t="s">
        <v>23</v>
      </c>
      <c r="D234" s="41">
        <v>1</v>
      </c>
      <c r="E234" s="109"/>
      <c r="F234" s="109">
        <v>0</v>
      </c>
      <c r="G234" s="41">
        <v>0</v>
      </c>
      <c r="H234" s="41"/>
      <c r="I234" s="41">
        <v>1</v>
      </c>
      <c r="J234" s="41"/>
      <c r="K234" s="41">
        <v>0</v>
      </c>
      <c r="L234" s="41"/>
      <c r="M234" s="41">
        <v>0</v>
      </c>
      <c r="N234" s="41">
        <f t="shared" ref="N234" si="136">D234+F234+G234</f>
        <v>1</v>
      </c>
      <c r="O234" s="41">
        <f t="shared" ref="O234" si="137">I234+K234+M234</f>
        <v>1</v>
      </c>
      <c r="P234" s="41">
        <f t="shared" ref="P234" si="138">N234+O234</f>
        <v>2</v>
      </c>
      <c r="Q234" s="16"/>
      <c r="R234" s="24">
        <f t="shared" ref="R234" si="139">P234</f>
        <v>2</v>
      </c>
      <c r="S234" s="3">
        <v>1</v>
      </c>
      <c r="T234" s="26">
        <f t="shared" ref="T234" si="140">R234*S234</f>
        <v>2</v>
      </c>
    </row>
    <row r="235" spans="1:20" ht="12" customHeight="1" x14ac:dyDescent="0.2">
      <c r="A235" s="53">
        <v>18</v>
      </c>
      <c r="B235" s="96">
        <v>21</v>
      </c>
      <c r="C235" s="21" t="s">
        <v>22</v>
      </c>
      <c r="D235" s="39">
        <v>332.69833301325144</v>
      </c>
      <c r="E235" s="107">
        <v>45.45386210869983</v>
      </c>
      <c r="F235" s="108">
        <v>13.652851930094105</v>
      </c>
      <c r="G235" s="40">
        <v>2.3487420779719607E-2</v>
      </c>
      <c r="H235" s="39">
        <v>19.866128288841946</v>
      </c>
      <c r="I235" s="40">
        <v>5.9636681390435964</v>
      </c>
      <c r="J235" s="39">
        <v>93.62837718455927</v>
      </c>
      <c r="K235" s="40">
        <v>28.171067793355103</v>
      </c>
      <c r="L235" s="39">
        <v>83.70424428653736</v>
      </c>
      <c r="M235" s="39">
        <v>4.4815037449587107</v>
      </c>
      <c r="N235" s="41"/>
      <c r="O235" s="41"/>
      <c r="P235" s="41"/>
      <c r="Q235" s="10">
        <v>5207</v>
      </c>
      <c r="R235" s="24"/>
      <c r="S235" s="3"/>
      <c r="T235" s="26"/>
    </row>
    <row r="236" spans="1:20" ht="12" customHeight="1" x14ac:dyDescent="0.2">
      <c r="A236" s="53"/>
      <c r="B236" s="96"/>
      <c r="C236" s="21" t="s">
        <v>23</v>
      </c>
      <c r="D236" s="41">
        <v>1</v>
      </c>
      <c r="E236" s="109"/>
      <c r="F236" s="109">
        <v>0</v>
      </c>
      <c r="G236" s="41">
        <v>0</v>
      </c>
      <c r="H236" s="41"/>
      <c r="I236" s="41">
        <v>1</v>
      </c>
      <c r="J236" s="41"/>
      <c r="K236" s="41">
        <v>0</v>
      </c>
      <c r="L236" s="41"/>
      <c r="M236" s="41">
        <v>0</v>
      </c>
      <c r="N236" s="41">
        <f t="shared" ref="N236" si="141">D236+F236+G236</f>
        <v>1</v>
      </c>
      <c r="O236" s="41">
        <f t="shared" ref="O236" si="142">I236+K236+M236</f>
        <v>1</v>
      </c>
      <c r="P236" s="41">
        <f t="shared" ref="P236" si="143">N236+O236</f>
        <v>2</v>
      </c>
      <c r="Q236" s="16"/>
      <c r="R236" s="24">
        <f t="shared" ref="R236" si="144">P236</f>
        <v>2</v>
      </c>
      <c r="S236" s="3">
        <v>1</v>
      </c>
      <c r="T236" s="26">
        <f t="shared" ref="T236" si="145">R236*S236</f>
        <v>2</v>
      </c>
    </row>
    <row r="237" spans="1:20" x14ac:dyDescent="0.2">
      <c r="A237" s="53">
        <v>19</v>
      </c>
      <c r="B237" s="96">
        <v>57</v>
      </c>
      <c r="C237" s="21" t="s">
        <v>22</v>
      </c>
      <c r="D237" s="39">
        <v>342.28673700870479</v>
      </c>
      <c r="E237" s="107">
        <v>39.563534687417565</v>
      </c>
      <c r="F237" s="108">
        <v>11.726494328673173</v>
      </c>
      <c r="G237" s="40">
        <v>3.4626483777367448E-2</v>
      </c>
      <c r="H237" s="39">
        <v>13.763212872592982</v>
      </c>
      <c r="I237" s="40">
        <v>4.1360881034027956</v>
      </c>
      <c r="J237" s="39">
        <v>94.329744130836175</v>
      </c>
      <c r="K237" s="40">
        <v>27.484687417567923</v>
      </c>
      <c r="L237" s="39">
        <v>87.449485623845959</v>
      </c>
      <c r="M237" s="39">
        <v>4.4429886573463468</v>
      </c>
      <c r="N237" s="41"/>
      <c r="O237" s="41"/>
      <c r="P237" s="41"/>
      <c r="Q237" s="10">
        <v>3791</v>
      </c>
      <c r="R237" s="24"/>
      <c r="S237" s="3"/>
      <c r="T237" s="26"/>
    </row>
    <row r="238" spans="1:20" x14ac:dyDescent="0.2">
      <c r="A238" s="53"/>
      <c r="B238" s="96"/>
      <c r="C238" s="21" t="s">
        <v>23</v>
      </c>
      <c r="D238" s="41">
        <v>1</v>
      </c>
      <c r="E238" s="109"/>
      <c r="F238" s="109">
        <v>0</v>
      </c>
      <c r="G238" s="41">
        <v>0</v>
      </c>
      <c r="H238" s="41"/>
      <c r="I238" s="41">
        <v>1</v>
      </c>
      <c r="J238" s="41"/>
      <c r="K238" s="41">
        <v>1</v>
      </c>
      <c r="L238" s="41"/>
      <c r="M238" s="41">
        <v>0</v>
      </c>
      <c r="N238" s="41">
        <f>D238+F238+G238</f>
        <v>1</v>
      </c>
      <c r="O238" s="41">
        <f>I238+K238+M238</f>
        <v>2</v>
      </c>
      <c r="P238" s="41">
        <f>N238+O238</f>
        <v>3</v>
      </c>
      <c r="Q238" s="16"/>
      <c r="R238" s="24">
        <f t="shared" ref="R238" si="146">P238</f>
        <v>3</v>
      </c>
      <c r="S238" s="3">
        <v>0.6</v>
      </c>
      <c r="T238" s="26">
        <f>R238*S238</f>
        <v>1.7999999999999998</v>
      </c>
    </row>
    <row r="239" spans="1:20" ht="12.75" customHeight="1" x14ac:dyDescent="0.2">
      <c r="A239" s="53">
        <v>20</v>
      </c>
      <c r="B239" s="96">
        <v>4</v>
      </c>
      <c r="C239" s="21" t="s">
        <v>22</v>
      </c>
      <c r="D239" s="39">
        <v>347.65086638668527</v>
      </c>
      <c r="E239" s="107">
        <v>42.748611759216054</v>
      </c>
      <c r="F239" s="108">
        <v>12.311675610514854</v>
      </c>
      <c r="G239" s="40">
        <v>0.14060934826567117</v>
      </c>
      <c r="H239" s="39">
        <v>17.518168455436303</v>
      </c>
      <c r="I239" s="40">
        <v>5.0233706641779436</v>
      </c>
      <c r="J239" s="39">
        <v>100.89597643490433</v>
      </c>
      <c r="K239" s="40">
        <v>29.02</v>
      </c>
      <c r="L239" s="39">
        <v>85.102776481567901</v>
      </c>
      <c r="M239" s="39">
        <v>4.4000000000000004</v>
      </c>
      <c r="N239" s="41"/>
      <c r="O239" s="41"/>
      <c r="P239" s="41"/>
      <c r="Q239" s="10">
        <v>2571.6</v>
      </c>
      <c r="R239" s="24"/>
      <c r="S239" s="3"/>
      <c r="T239" s="26"/>
    </row>
    <row r="240" spans="1:20" x14ac:dyDescent="0.2">
      <c r="A240" s="53"/>
      <c r="B240" s="96"/>
      <c r="C240" s="21" t="s">
        <v>23</v>
      </c>
      <c r="D240" s="41">
        <v>1</v>
      </c>
      <c r="E240" s="109"/>
      <c r="F240" s="109">
        <v>0</v>
      </c>
      <c r="G240" s="41">
        <v>0</v>
      </c>
      <c r="H240" s="41"/>
      <c r="I240" s="41">
        <v>1</v>
      </c>
      <c r="J240" s="41"/>
      <c r="K240" s="41">
        <v>0</v>
      </c>
      <c r="L240" s="41"/>
      <c r="M240" s="41">
        <v>0</v>
      </c>
      <c r="N240" s="41">
        <f t="shared" ref="N240" si="147">D240+F240+G240</f>
        <v>1</v>
      </c>
      <c r="O240" s="41">
        <f t="shared" ref="O240" si="148">I240+K240+M240</f>
        <v>1</v>
      </c>
      <c r="P240" s="41">
        <f t="shared" ref="P240" si="149">N240+O240</f>
        <v>2</v>
      </c>
      <c r="Q240" s="16"/>
      <c r="R240" s="24">
        <f t="shared" ref="R240" si="150">P240</f>
        <v>2</v>
      </c>
      <c r="S240" s="3">
        <v>0.9</v>
      </c>
      <c r="T240" s="26">
        <f t="shared" ref="T240" si="151">R240*S240</f>
        <v>1.8</v>
      </c>
    </row>
    <row r="241" spans="1:20" x14ac:dyDescent="0.2">
      <c r="A241" s="53">
        <v>21</v>
      </c>
      <c r="B241" s="96">
        <v>60</v>
      </c>
      <c r="C241" s="21" t="s">
        <v>22</v>
      </c>
      <c r="D241" s="39">
        <v>345.81089552238808</v>
      </c>
      <c r="E241" s="107">
        <v>38.33149253731343</v>
      </c>
      <c r="F241" s="108">
        <v>11.089850746268658</v>
      </c>
      <c r="G241" s="40">
        <v>4.3746268656716415E-2</v>
      </c>
      <c r="H241" s="39">
        <v>15.576268656716417</v>
      </c>
      <c r="I241" s="40">
        <v>4.5373134328358207</v>
      </c>
      <c r="J241" s="39">
        <v>100.89686567164178</v>
      </c>
      <c r="K241" s="40">
        <v>29.244477611940301</v>
      </c>
      <c r="L241" s="39">
        <v>81.761194029850742</v>
      </c>
      <c r="M241" s="39">
        <v>4.3271641791044777</v>
      </c>
      <c r="N241" s="41"/>
      <c r="O241" s="41"/>
      <c r="P241" s="41"/>
      <c r="Q241" s="10">
        <v>2680</v>
      </c>
      <c r="R241" s="24"/>
      <c r="S241" s="3"/>
      <c r="T241" s="26"/>
    </row>
    <row r="242" spans="1:20" x14ac:dyDescent="0.2">
      <c r="A242" s="53"/>
      <c r="B242" s="96"/>
      <c r="C242" s="21" t="s">
        <v>23</v>
      </c>
      <c r="D242" s="41">
        <v>1</v>
      </c>
      <c r="E242" s="109"/>
      <c r="F242" s="109">
        <v>0</v>
      </c>
      <c r="G242" s="41">
        <v>0</v>
      </c>
      <c r="H242" s="41"/>
      <c r="I242" s="41">
        <v>1</v>
      </c>
      <c r="J242" s="41"/>
      <c r="K242" s="41">
        <v>0</v>
      </c>
      <c r="L242" s="41"/>
      <c r="M242" s="41">
        <v>0</v>
      </c>
      <c r="N242" s="41">
        <f t="shared" ref="N242" si="152">D242+F242+G242</f>
        <v>1</v>
      </c>
      <c r="O242" s="41">
        <f t="shared" ref="O242" si="153">I242+K242+M242</f>
        <v>1</v>
      </c>
      <c r="P242" s="41">
        <f t="shared" ref="P242" si="154">N242+O242</f>
        <v>2</v>
      </c>
      <c r="Q242" s="16"/>
      <c r="R242" s="24">
        <f t="shared" ref="R242" si="155">P242</f>
        <v>2</v>
      </c>
      <c r="S242" s="3">
        <v>0.9</v>
      </c>
      <c r="T242" s="26">
        <f t="shared" ref="T242" si="156">R242*S242</f>
        <v>1.8</v>
      </c>
    </row>
    <row r="243" spans="1:20" x14ac:dyDescent="0.2">
      <c r="A243" s="53">
        <v>22</v>
      </c>
      <c r="B243" s="96">
        <v>61</v>
      </c>
      <c r="C243" s="21" t="s">
        <v>22</v>
      </c>
      <c r="D243" s="39">
        <v>368.67</v>
      </c>
      <c r="E243" s="107">
        <v>44.510000000000005</v>
      </c>
      <c r="F243" s="108">
        <v>12.09</v>
      </c>
      <c r="G243" s="40">
        <v>4.2500000000000003E-2</v>
      </c>
      <c r="H243" s="39">
        <v>15.285</v>
      </c>
      <c r="I243" s="40">
        <v>4.1500000000000004</v>
      </c>
      <c r="J243" s="39">
        <v>105.935</v>
      </c>
      <c r="K243" s="40">
        <v>28.72</v>
      </c>
      <c r="L243" s="39">
        <v>76.5</v>
      </c>
      <c r="M243" s="39">
        <v>5.52</v>
      </c>
      <c r="N243" s="41"/>
      <c r="O243" s="41"/>
      <c r="P243" s="41"/>
      <c r="Q243" s="10">
        <v>2000</v>
      </c>
      <c r="R243" s="24"/>
      <c r="S243" s="3"/>
      <c r="T243" s="26"/>
    </row>
    <row r="244" spans="1:20" x14ac:dyDescent="0.2">
      <c r="A244" s="53"/>
      <c r="B244" s="96"/>
      <c r="C244" s="21" t="s">
        <v>23</v>
      </c>
      <c r="D244" s="41">
        <v>1</v>
      </c>
      <c r="E244" s="109"/>
      <c r="F244" s="109">
        <v>0</v>
      </c>
      <c r="G244" s="41">
        <v>0</v>
      </c>
      <c r="H244" s="41"/>
      <c r="I244" s="41">
        <v>1</v>
      </c>
      <c r="J244" s="41"/>
      <c r="K244" s="41">
        <v>0</v>
      </c>
      <c r="L244" s="41"/>
      <c r="M244" s="41">
        <v>0</v>
      </c>
      <c r="N244" s="41">
        <f t="shared" ref="N244" si="157">D244+F244+G244</f>
        <v>1</v>
      </c>
      <c r="O244" s="41">
        <f t="shared" ref="O244" si="158">I244+K244+M244</f>
        <v>1</v>
      </c>
      <c r="P244" s="41">
        <f t="shared" ref="P244" si="159">N244+O244</f>
        <v>2</v>
      </c>
      <c r="Q244" s="16"/>
      <c r="R244" s="24">
        <f t="shared" ref="R244" si="160">P244</f>
        <v>2</v>
      </c>
      <c r="S244" s="3">
        <v>0.9</v>
      </c>
      <c r="T244" s="26">
        <f t="shared" ref="T244" si="161">R244*S244</f>
        <v>1.8</v>
      </c>
    </row>
    <row r="245" spans="1:20" ht="12.75" customHeight="1" x14ac:dyDescent="0.2">
      <c r="A245" s="53">
        <v>23</v>
      </c>
      <c r="B245" s="96">
        <v>37</v>
      </c>
      <c r="C245" s="21" t="s">
        <v>22</v>
      </c>
      <c r="D245" s="39">
        <v>310.95373134328361</v>
      </c>
      <c r="E245" s="107">
        <v>37.372835820895524</v>
      </c>
      <c r="F245" s="108">
        <v>12.022835820895521</v>
      </c>
      <c r="G245" s="40">
        <v>5.5582089552238811E-2</v>
      </c>
      <c r="H245" s="39">
        <v>16.851492537313433</v>
      </c>
      <c r="I245" s="40">
        <v>5.4253731343283595</v>
      </c>
      <c r="J245" s="39">
        <v>92.324328358208945</v>
      </c>
      <c r="K245" s="40">
        <v>29.684029850746271</v>
      </c>
      <c r="L245" s="39">
        <v>87.074626865671647</v>
      </c>
      <c r="M245" s="39">
        <v>4.6747761194029849</v>
      </c>
      <c r="N245" s="41"/>
      <c r="O245" s="41"/>
      <c r="P245" s="41"/>
      <c r="Q245" s="10">
        <v>1675</v>
      </c>
      <c r="R245" s="24"/>
      <c r="S245" s="3"/>
      <c r="T245" s="26"/>
    </row>
    <row r="246" spans="1:20" x14ac:dyDescent="0.2">
      <c r="A246" s="53"/>
      <c r="B246" s="96"/>
      <c r="C246" s="21" t="s">
        <v>23</v>
      </c>
      <c r="D246" s="41">
        <v>1</v>
      </c>
      <c r="E246" s="109"/>
      <c r="F246" s="109">
        <v>0</v>
      </c>
      <c r="G246" s="41">
        <v>0</v>
      </c>
      <c r="H246" s="41"/>
      <c r="I246" s="41">
        <v>1</v>
      </c>
      <c r="J246" s="41"/>
      <c r="K246" s="41">
        <v>0</v>
      </c>
      <c r="L246" s="41"/>
      <c r="M246" s="41">
        <v>0</v>
      </c>
      <c r="N246" s="41">
        <f>D246+F246+G246</f>
        <v>1</v>
      </c>
      <c r="O246" s="41">
        <f>I246+K246+M246</f>
        <v>1</v>
      </c>
      <c r="P246" s="41">
        <f>N246+O246</f>
        <v>2</v>
      </c>
      <c r="Q246" s="16"/>
      <c r="R246" s="24">
        <f t="shared" ref="R246" si="162">P246</f>
        <v>2</v>
      </c>
      <c r="S246" s="3">
        <v>0.8</v>
      </c>
      <c r="T246" s="26">
        <f>R246*S246</f>
        <v>1.6</v>
      </c>
    </row>
    <row r="247" spans="1:20" ht="12.75" customHeight="1" x14ac:dyDescent="0.2">
      <c r="A247" s="53">
        <v>24</v>
      </c>
      <c r="B247" s="96">
        <v>32</v>
      </c>
      <c r="C247" s="21" t="s">
        <v>22</v>
      </c>
      <c r="D247" s="39">
        <v>331.77</v>
      </c>
      <c r="E247" s="107">
        <v>36.06</v>
      </c>
      <c r="F247" s="108">
        <v>10.87</v>
      </c>
      <c r="G247" s="40">
        <v>2.1000000000000001E-2</v>
      </c>
      <c r="H247" s="39">
        <v>11.97</v>
      </c>
      <c r="I247" s="40">
        <v>3.61</v>
      </c>
      <c r="J247" s="39">
        <v>84.37</v>
      </c>
      <c r="K247" s="40">
        <v>25.43</v>
      </c>
      <c r="L247" s="39">
        <v>85</v>
      </c>
      <c r="M247" s="39">
        <v>4.63</v>
      </c>
      <c r="N247" s="41"/>
      <c r="O247" s="41"/>
      <c r="P247" s="41"/>
      <c r="Q247" s="10">
        <v>400</v>
      </c>
      <c r="R247" s="24"/>
      <c r="S247" s="3"/>
      <c r="T247" s="26"/>
    </row>
    <row r="248" spans="1:20" x14ac:dyDescent="0.2">
      <c r="A248" s="53"/>
      <c r="B248" s="96"/>
      <c r="C248" s="21" t="s">
        <v>23</v>
      </c>
      <c r="D248" s="41">
        <v>1</v>
      </c>
      <c r="E248" s="109"/>
      <c r="F248" s="109">
        <v>0</v>
      </c>
      <c r="G248" s="41">
        <v>0</v>
      </c>
      <c r="H248" s="41"/>
      <c r="I248" s="41">
        <v>1</v>
      </c>
      <c r="J248" s="41"/>
      <c r="K248" s="41">
        <v>1</v>
      </c>
      <c r="L248" s="41"/>
      <c r="M248" s="41">
        <v>0</v>
      </c>
      <c r="N248" s="41">
        <f t="shared" ref="N248" si="163">D248+F248+G248</f>
        <v>1</v>
      </c>
      <c r="O248" s="41">
        <f t="shared" ref="O248" si="164">I248+K248+M248</f>
        <v>2</v>
      </c>
      <c r="P248" s="41">
        <f t="shared" ref="P248" si="165">N248+O248</f>
        <v>3</v>
      </c>
      <c r="Q248" s="16"/>
      <c r="R248" s="24">
        <f t="shared" ref="R248" si="166">P248</f>
        <v>3</v>
      </c>
      <c r="S248" s="3">
        <v>0.5</v>
      </c>
      <c r="T248" s="26">
        <f t="shared" ref="T248" si="167">R248*S248</f>
        <v>1.5</v>
      </c>
    </row>
    <row r="249" spans="1:20" ht="12.75" customHeight="1" x14ac:dyDescent="0.2">
      <c r="A249" s="53">
        <v>25</v>
      </c>
      <c r="B249" s="96">
        <v>30</v>
      </c>
      <c r="C249" s="21" t="s">
        <v>22</v>
      </c>
      <c r="D249" s="39">
        <v>335.95995884773663</v>
      </c>
      <c r="E249" s="107">
        <v>40.943168724279836</v>
      </c>
      <c r="F249" s="108">
        <v>12.309588477366256</v>
      </c>
      <c r="G249" s="40">
        <v>0.24370781893004115</v>
      </c>
      <c r="H249" s="39">
        <v>16.930493827160493</v>
      </c>
      <c r="I249" s="40">
        <v>5.0044032921810704</v>
      </c>
      <c r="J249" s="39">
        <v>103.83082304526751</v>
      </c>
      <c r="K249" s="40">
        <v>30.767530864197532</v>
      </c>
      <c r="L249" s="39">
        <v>80.76543209876543</v>
      </c>
      <c r="M249" s="39">
        <v>4.661399176954732</v>
      </c>
      <c r="N249" s="41"/>
      <c r="O249" s="41"/>
      <c r="P249" s="41"/>
      <c r="Q249" s="10">
        <v>1458</v>
      </c>
      <c r="R249" s="24"/>
      <c r="S249" s="3"/>
      <c r="T249" s="26"/>
    </row>
    <row r="250" spans="1:20" x14ac:dyDescent="0.2">
      <c r="A250" s="53"/>
      <c r="B250" s="96"/>
      <c r="C250" s="21" t="s">
        <v>23</v>
      </c>
      <c r="D250" s="41">
        <v>1</v>
      </c>
      <c r="E250" s="109"/>
      <c r="F250" s="109">
        <v>0</v>
      </c>
      <c r="G250" s="41">
        <v>0</v>
      </c>
      <c r="H250" s="41"/>
      <c r="I250" s="41">
        <v>1</v>
      </c>
      <c r="J250" s="41"/>
      <c r="K250" s="41">
        <v>0</v>
      </c>
      <c r="L250" s="41"/>
      <c r="M250" s="41">
        <v>0</v>
      </c>
      <c r="N250" s="41">
        <f>D250+F250+G250</f>
        <v>1</v>
      </c>
      <c r="O250" s="41">
        <f>I250+K250+M250</f>
        <v>1</v>
      </c>
      <c r="P250" s="41">
        <f>N250+O250</f>
        <v>2</v>
      </c>
      <c r="Q250" s="16"/>
      <c r="R250" s="24">
        <f>P250</f>
        <v>2</v>
      </c>
      <c r="S250" s="3">
        <v>0.7</v>
      </c>
      <c r="T250" s="26">
        <f>R250*S250</f>
        <v>1.4</v>
      </c>
    </row>
    <row r="251" spans="1:20" ht="12.75" customHeight="1" x14ac:dyDescent="0.2">
      <c r="A251" s="53">
        <v>26</v>
      </c>
      <c r="B251" s="96">
        <v>56</v>
      </c>
      <c r="C251" s="21" t="s">
        <v>22</v>
      </c>
      <c r="D251" s="39">
        <v>327.70430493273545</v>
      </c>
      <c r="E251" s="107">
        <v>38.127757847533637</v>
      </c>
      <c r="F251" s="108">
        <v>11.628609865470853</v>
      </c>
      <c r="G251" s="40">
        <v>3.3614349775784751E-2</v>
      </c>
      <c r="H251" s="39">
        <v>16.494663677130045</v>
      </c>
      <c r="I251" s="40">
        <v>5.0269955156950674</v>
      </c>
      <c r="J251" s="39">
        <v>92.707757847533628</v>
      </c>
      <c r="K251" s="40">
        <v>28.298878923766818</v>
      </c>
      <c r="L251" s="39">
        <v>84</v>
      </c>
      <c r="M251" s="39">
        <v>4.4423766816143493</v>
      </c>
      <c r="N251" s="41"/>
      <c r="O251" s="41"/>
      <c r="P251" s="41"/>
      <c r="Q251" s="10">
        <v>2230</v>
      </c>
      <c r="R251" s="24"/>
      <c r="S251" s="3"/>
      <c r="T251" s="26"/>
    </row>
    <row r="252" spans="1:20" x14ac:dyDescent="0.2">
      <c r="A252" s="53"/>
      <c r="B252" s="96"/>
      <c r="C252" s="21" t="s">
        <v>23</v>
      </c>
      <c r="D252" s="41">
        <v>1</v>
      </c>
      <c r="E252" s="109"/>
      <c r="F252" s="109">
        <v>0</v>
      </c>
      <c r="G252" s="41">
        <v>0</v>
      </c>
      <c r="H252" s="41"/>
      <c r="I252" s="41">
        <v>1</v>
      </c>
      <c r="J252" s="41"/>
      <c r="K252" s="41">
        <v>0</v>
      </c>
      <c r="L252" s="41"/>
      <c r="M252" s="41">
        <v>0</v>
      </c>
      <c r="N252" s="41">
        <f>D252+F252+G252</f>
        <v>1</v>
      </c>
      <c r="O252" s="41">
        <f>I252+K252+M252</f>
        <v>1</v>
      </c>
      <c r="P252" s="41">
        <f>N252+O252</f>
        <v>2</v>
      </c>
      <c r="Q252" s="16"/>
      <c r="R252" s="24">
        <f t="shared" ref="R252" si="168">P252</f>
        <v>2</v>
      </c>
      <c r="S252" s="3">
        <v>0.7</v>
      </c>
      <c r="T252" s="26">
        <f>R252*S252</f>
        <v>1.4</v>
      </c>
    </row>
    <row r="253" spans="1:20" x14ac:dyDescent="0.2">
      <c r="A253" s="53">
        <v>27</v>
      </c>
      <c r="B253" s="96">
        <v>62</v>
      </c>
      <c r="C253" s="21" t="s">
        <v>22</v>
      </c>
      <c r="D253" s="39">
        <v>306.66121144139089</v>
      </c>
      <c r="E253" s="107">
        <v>34.639685922602361</v>
      </c>
      <c r="F253" s="108">
        <v>11.296045989904655</v>
      </c>
      <c r="G253" s="40">
        <v>1.2739764441951769E-2</v>
      </c>
      <c r="H253" s="39">
        <v>13.328928771733032</v>
      </c>
      <c r="I253" s="40">
        <v>4.3431912507010662</v>
      </c>
      <c r="J253" s="39">
        <v>94.923718452047112</v>
      </c>
      <c r="K253" s="40">
        <v>30.958530566461025</v>
      </c>
      <c r="L253" s="39">
        <v>82.191811553561422</v>
      </c>
      <c r="M253" s="39">
        <v>4.2653617498597871</v>
      </c>
      <c r="N253" s="41"/>
      <c r="O253" s="41"/>
      <c r="P253" s="41"/>
      <c r="Q253" s="10">
        <v>1783</v>
      </c>
      <c r="R253" s="24"/>
      <c r="S253" s="3"/>
      <c r="T253" s="26"/>
    </row>
    <row r="254" spans="1:20" x14ac:dyDescent="0.2">
      <c r="A254" s="53"/>
      <c r="B254" s="96"/>
      <c r="C254" s="21" t="s">
        <v>23</v>
      </c>
      <c r="D254" s="41">
        <v>1</v>
      </c>
      <c r="E254" s="109"/>
      <c r="F254" s="109">
        <v>0</v>
      </c>
      <c r="G254" s="41">
        <v>0</v>
      </c>
      <c r="H254" s="41"/>
      <c r="I254" s="41">
        <v>1</v>
      </c>
      <c r="J254" s="41"/>
      <c r="K254" s="41">
        <v>0</v>
      </c>
      <c r="L254" s="41"/>
      <c r="M254" s="41">
        <v>1</v>
      </c>
      <c r="N254" s="41">
        <f>D254+F254+G254</f>
        <v>1</v>
      </c>
      <c r="O254" s="41">
        <f>I254+K254+M254</f>
        <v>2</v>
      </c>
      <c r="P254" s="41">
        <f>N254+O254</f>
        <v>3</v>
      </c>
      <c r="Q254" s="16"/>
      <c r="R254" s="24">
        <f t="shared" ref="R254" si="169">P254</f>
        <v>3</v>
      </c>
      <c r="S254" s="3">
        <v>0.3</v>
      </c>
      <c r="T254" s="26">
        <f>R254*S254</f>
        <v>0.89999999999999991</v>
      </c>
    </row>
    <row r="255" spans="1:20" x14ac:dyDescent="0.2">
      <c r="A255" s="53">
        <v>28</v>
      </c>
      <c r="B255" s="96">
        <v>63</v>
      </c>
      <c r="C255" s="21" t="s">
        <v>22</v>
      </c>
      <c r="D255" s="39">
        <v>316.33999999999997</v>
      </c>
      <c r="E255" s="107">
        <v>35.68</v>
      </c>
      <c r="F255" s="108">
        <v>11.28</v>
      </c>
      <c r="G255" s="40">
        <v>8.0000000000000002E-3</v>
      </c>
      <c r="H255" s="39">
        <v>19.2</v>
      </c>
      <c r="I255" s="40">
        <v>5.68</v>
      </c>
      <c r="J255" s="39">
        <v>97.57</v>
      </c>
      <c r="K255" s="40">
        <v>30.84</v>
      </c>
      <c r="L255" s="39">
        <v>86</v>
      </c>
      <c r="M255" s="39">
        <v>4.24</v>
      </c>
      <c r="N255" s="41"/>
      <c r="O255" s="41"/>
      <c r="P255" s="41"/>
      <c r="Q255" s="10">
        <v>936</v>
      </c>
      <c r="R255" s="24"/>
      <c r="S255" s="3"/>
      <c r="T255" s="26"/>
    </row>
    <row r="256" spans="1:20" x14ac:dyDescent="0.2">
      <c r="A256" s="53"/>
      <c r="B256" s="96"/>
      <c r="C256" s="21" t="s">
        <v>23</v>
      </c>
      <c r="D256" s="41">
        <v>1</v>
      </c>
      <c r="E256" s="109"/>
      <c r="F256" s="109">
        <v>0</v>
      </c>
      <c r="G256" s="41">
        <v>0</v>
      </c>
      <c r="H256" s="41"/>
      <c r="I256" s="41">
        <v>1</v>
      </c>
      <c r="J256" s="41"/>
      <c r="K256" s="41">
        <v>0</v>
      </c>
      <c r="L256" s="41"/>
      <c r="M256" s="41">
        <v>1</v>
      </c>
      <c r="N256" s="41">
        <f>D256+F256+G256</f>
        <v>1</v>
      </c>
      <c r="O256" s="41">
        <f>I256+K256+M256</f>
        <v>2</v>
      </c>
      <c r="P256" s="41">
        <f>N256+O256</f>
        <v>3</v>
      </c>
      <c r="Q256" s="16"/>
      <c r="R256" s="24">
        <f t="shared" ref="R256" si="170">P256</f>
        <v>3</v>
      </c>
      <c r="S256" s="3">
        <v>0.3</v>
      </c>
      <c r="T256" s="26">
        <f>R256*S256</f>
        <v>0.89999999999999991</v>
      </c>
    </row>
    <row r="257" spans="1:20" ht="12.75" customHeight="1" x14ac:dyDescent="0.2">
      <c r="A257" s="53">
        <v>29</v>
      </c>
      <c r="B257" s="96">
        <v>36</v>
      </c>
      <c r="C257" s="30" t="s">
        <v>22</v>
      </c>
      <c r="D257" s="42">
        <v>313.02999999999997</v>
      </c>
      <c r="E257" s="107">
        <v>40.78</v>
      </c>
      <c r="F257" s="108">
        <v>13.03</v>
      </c>
      <c r="G257" s="43">
        <v>0</v>
      </c>
      <c r="H257" s="42">
        <v>17.46</v>
      </c>
      <c r="I257" s="43">
        <v>5.58</v>
      </c>
      <c r="J257" s="42">
        <v>86.27</v>
      </c>
      <c r="K257" s="43">
        <v>27.56</v>
      </c>
      <c r="L257" s="42">
        <v>78</v>
      </c>
      <c r="M257" s="42">
        <v>4.3899999999999997</v>
      </c>
      <c r="N257" s="44"/>
      <c r="O257" s="44"/>
      <c r="P257" s="44"/>
      <c r="Q257" s="34">
        <v>1619</v>
      </c>
      <c r="R257" s="36"/>
      <c r="S257" s="35"/>
      <c r="T257" s="38"/>
    </row>
    <row r="258" spans="1:20" x14ac:dyDescent="0.2">
      <c r="A258" s="53"/>
      <c r="B258" s="96"/>
      <c r="C258" s="30" t="s">
        <v>23</v>
      </c>
      <c r="D258" s="44">
        <v>1</v>
      </c>
      <c r="E258" s="109"/>
      <c r="F258" s="109">
        <v>0</v>
      </c>
      <c r="G258" s="44">
        <v>1</v>
      </c>
      <c r="H258" s="44"/>
      <c r="I258" s="44">
        <v>1</v>
      </c>
      <c r="J258" s="44"/>
      <c r="K258" s="44">
        <v>1</v>
      </c>
      <c r="L258" s="44"/>
      <c r="M258" s="44">
        <v>0</v>
      </c>
      <c r="N258" s="44">
        <f>D258+F258+G258</f>
        <v>2</v>
      </c>
      <c r="O258" s="44">
        <f>I258+K258+M258</f>
        <v>2</v>
      </c>
      <c r="P258" s="44">
        <f>N258+O258</f>
        <v>4</v>
      </c>
      <c r="Q258" s="37"/>
      <c r="R258" s="36">
        <f>P258</f>
        <v>4</v>
      </c>
      <c r="S258" s="35">
        <v>0.2</v>
      </c>
      <c r="T258" s="38">
        <f>R258*S258</f>
        <v>0.8</v>
      </c>
    </row>
    <row r="259" spans="1:20" x14ac:dyDescent="0.2">
      <c r="A259" s="53">
        <v>30</v>
      </c>
      <c r="B259" s="96">
        <v>10</v>
      </c>
      <c r="C259" s="21" t="s">
        <v>22</v>
      </c>
      <c r="D259" s="39">
        <v>326.2</v>
      </c>
      <c r="E259" s="107">
        <v>34.1</v>
      </c>
      <c r="F259" s="108">
        <v>10.45</v>
      </c>
      <c r="G259" s="40">
        <v>9.4E-2</v>
      </c>
      <c r="H259" s="39">
        <v>12.22</v>
      </c>
      <c r="I259" s="40">
        <v>3.75</v>
      </c>
      <c r="J259" s="39">
        <v>80.66</v>
      </c>
      <c r="K259" s="40">
        <v>24.73</v>
      </c>
      <c r="L259" s="39">
        <v>81</v>
      </c>
      <c r="M259" s="39">
        <v>4.22</v>
      </c>
      <c r="N259" s="41"/>
      <c r="O259" s="41"/>
      <c r="P259" s="41"/>
      <c r="Q259" s="10"/>
      <c r="R259" s="24"/>
      <c r="S259" s="3"/>
      <c r="T259" s="26"/>
    </row>
    <row r="260" spans="1:20" x14ac:dyDescent="0.2">
      <c r="A260" s="53"/>
      <c r="B260" s="96"/>
      <c r="C260" s="21" t="s">
        <v>23</v>
      </c>
      <c r="D260" s="41">
        <v>1</v>
      </c>
      <c r="E260" s="109"/>
      <c r="F260" s="109">
        <v>0</v>
      </c>
      <c r="G260" s="41">
        <v>0</v>
      </c>
      <c r="H260" s="41"/>
      <c r="I260" s="41">
        <v>1</v>
      </c>
      <c r="J260" s="41"/>
      <c r="K260" s="41">
        <v>1</v>
      </c>
      <c r="L260" s="41"/>
      <c r="M260" s="41">
        <v>1</v>
      </c>
      <c r="N260" s="41">
        <f>D260+F260+G260</f>
        <v>1</v>
      </c>
      <c r="O260" s="41">
        <f>I260+K260+M260</f>
        <v>3</v>
      </c>
      <c r="P260" s="41">
        <f>N260+O260</f>
        <v>4</v>
      </c>
      <c r="Q260" s="16"/>
      <c r="R260" s="24">
        <f t="shared" ref="R260" si="171">P260</f>
        <v>4</v>
      </c>
      <c r="S260" s="3">
        <v>0.1</v>
      </c>
      <c r="T260" s="26">
        <f>R260*S260</f>
        <v>0.4</v>
      </c>
    </row>
    <row r="263" spans="1:20" ht="15.75" x14ac:dyDescent="0.25">
      <c r="A263" s="6" t="s">
        <v>31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2"/>
      <c r="O263" s="3"/>
      <c r="P263" s="3"/>
      <c r="Q263" s="3"/>
      <c r="R263" s="3"/>
      <c r="S263" s="3"/>
      <c r="T263" s="3"/>
    </row>
    <row r="264" spans="1:20" x14ac:dyDescent="0.2">
      <c r="A264" s="8" t="s">
        <v>25</v>
      </c>
      <c r="B264" s="9" t="s">
        <v>3</v>
      </c>
      <c r="C264" s="9"/>
      <c r="D264" s="1" t="s">
        <v>4</v>
      </c>
      <c r="E264" s="1"/>
      <c r="F264" s="1"/>
      <c r="G264" s="1"/>
      <c r="H264" s="1" t="s">
        <v>5</v>
      </c>
      <c r="I264" s="1"/>
      <c r="J264" s="1"/>
      <c r="K264" s="1"/>
      <c r="L264" s="1"/>
      <c r="M264" s="1"/>
      <c r="N264" s="8" t="s">
        <v>6</v>
      </c>
      <c r="O264" s="8"/>
      <c r="P264" s="8"/>
      <c r="Q264" s="12" t="s">
        <v>7</v>
      </c>
      <c r="R264" s="12" t="s">
        <v>8</v>
      </c>
      <c r="S264" s="13" t="s">
        <v>9</v>
      </c>
      <c r="T264" s="12" t="s">
        <v>10</v>
      </c>
    </row>
    <row r="265" spans="1:20" ht="38.25" x14ac:dyDescent="0.2">
      <c r="A265" s="8"/>
      <c r="B265" s="9"/>
      <c r="C265" s="9"/>
      <c r="D265" s="14" t="s">
        <v>11</v>
      </c>
      <c r="E265" s="102" t="s">
        <v>12</v>
      </c>
      <c r="F265" s="102"/>
      <c r="G265" s="8" t="s">
        <v>13</v>
      </c>
      <c r="H265" s="9" t="s">
        <v>14</v>
      </c>
      <c r="I265" s="9"/>
      <c r="J265" s="8" t="s">
        <v>15</v>
      </c>
      <c r="K265" s="8"/>
      <c r="L265" s="8" t="s">
        <v>16</v>
      </c>
      <c r="M265" s="8" t="s">
        <v>17</v>
      </c>
      <c r="N265" s="15" t="s">
        <v>26</v>
      </c>
      <c r="O265" s="8" t="s">
        <v>27</v>
      </c>
      <c r="P265" s="8" t="s">
        <v>8</v>
      </c>
      <c r="Q265" s="17"/>
      <c r="R265" s="17"/>
      <c r="S265" s="18"/>
      <c r="T265" s="17"/>
    </row>
    <row r="266" spans="1:20" ht="38.25" x14ac:dyDescent="0.2">
      <c r="A266" s="8"/>
      <c r="B266" s="9"/>
      <c r="C266" s="9"/>
      <c r="D266" s="19" t="s">
        <v>20</v>
      </c>
      <c r="E266" s="103" t="s">
        <v>20</v>
      </c>
      <c r="F266" s="103" t="s">
        <v>21</v>
      </c>
      <c r="G266" s="8"/>
      <c r="H266" s="19" t="s">
        <v>20</v>
      </c>
      <c r="I266" s="19" t="s">
        <v>21</v>
      </c>
      <c r="J266" s="19" t="s">
        <v>20</v>
      </c>
      <c r="K266" s="19" t="s">
        <v>21</v>
      </c>
      <c r="L266" s="8"/>
      <c r="M266" s="8"/>
      <c r="N266" s="15"/>
      <c r="O266" s="8"/>
      <c r="P266" s="8"/>
      <c r="Q266" s="17"/>
      <c r="R266" s="17"/>
      <c r="S266" s="18"/>
      <c r="T266" s="17"/>
    </row>
    <row r="267" spans="1:20" ht="12.75" customHeight="1" x14ac:dyDescent="0.2">
      <c r="A267" s="53">
        <v>1</v>
      </c>
      <c r="B267" s="96" t="s">
        <v>37</v>
      </c>
      <c r="C267" s="30" t="s">
        <v>22</v>
      </c>
      <c r="D267" s="42">
        <v>331.05909164602565</v>
      </c>
      <c r="E267" s="107">
        <v>39.625217743751413</v>
      </c>
      <c r="F267" s="108">
        <v>13</v>
      </c>
      <c r="G267" s="43">
        <v>0</v>
      </c>
      <c r="H267" s="42">
        <v>18.414036027921643</v>
      </c>
      <c r="I267" s="43">
        <v>5.5446831794640845</v>
      </c>
      <c r="J267" s="42">
        <v>95</v>
      </c>
      <c r="K267" s="43">
        <v>28</v>
      </c>
      <c r="L267" s="42">
        <v>76.95262328304436</v>
      </c>
      <c r="M267" s="42">
        <v>4.5053843728889893</v>
      </c>
      <c r="N267" s="44"/>
      <c r="O267" s="44"/>
      <c r="P267" s="44"/>
      <c r="Q267" s="34">
        <v>22205</v>
      </c>
      <c r="R267" s="36"/>
      <c r="S267" s="35"/>
      <c r="T267" s="38"/>
    </row>
    <row r="268" spans="1:20" x14ac:dyDescent="0.2">
      <c r="A268" s="53"/>
      <c r="B268" s="96"/>
      <c r="C268" s="30" t="s">
        <v>23</v>
      </c>
      <c r="D268" s="44">
        <v>1</v>
      </c>
      <c r="E268" s="109"/>
      <c r="F268" s="109">
        <v>1</v>
      </c>
      <c r="G268" s="44">
        <v>1</v>
      </c>
      <c r="H268" s="44"/>
      <c r="I268" s="44">
        <v>1</v>
      </c>
      <c r="J268" s="44"/>
      <c r="K268" s="44">
        <v>1</v>
      </c>
      <c r="L268" s="44"/>
      <c r="M268" s="44">
        <v>0</v>
      </c>
      <c r="N268" s="44">
        <f>D268+F268+G268</f>
        <v>3</v>
      </c>
      <c r="O268" s="44">
        <f>I268+K268+M268</f>
        <v>2</v>
      </c>
      <c r="P268" s="44">
        <f>N268+O268</f>
        <v>5</v>
      </c>
      <c r="Q268" s="37"/>
      <c r="R268" s="36">
        <f>P268</f>
        <v>5</v>
      </c>
      <c r="S268" s="35">
        <v>1</v>
      </c>
      <c r="T268" s="38">
        <f>R268*S268</f>
        <v>5</v>
      </c>
    </row>
    <row r="269" spans="1:20" ht="12.75" customHeight="1" x14ac:dyDescent="0.2">
      <c r="A269" s="53">
        <v>2</v>
      </c>
      <c r="B269" s="96" t="s">
        <v>38</v>
      </c>
      <c r="C269" s="21" t="s">
        <v>22</v>
      </c>
      <c r="D269" s="39">
        <v>346.72494845360825</v>
      </c>
      <c r="E269" s="107">
        <v>38.569991035410133</v>
      </c>
      <c r="F269" s="108">
        <v>11.055132227700584</v>
      </c>
      <c r="G269" s="40">
        <v>0</v>
      </c>
      <c r="H269" s="39">
        <v>14.664742268041238</v>
      </c>
      <c r="I269" s="40">
        <v>4.1858225011205743</v>
      </c>
      <c r="J269" s="39">
        <v>99.912245629762452</v>
      </c>
      <c r="K269" s="40">
        <v>28.789547288211566</v>
      </c>
      <c r="L269" s="39">
        <v>81.752577319587644</v>
      </c>
      <c r="M269" s="39">
        <v>4.1971044374719861</v>
      </c>
      <c r="N269" s="41"/>
      <c r="O269" s="41"/>
      <c r="P269" s="41"/>
      <c r="Q269" s="10">
        <v>2231</v>
      </c>
      <c r="R269" s="24"/>
      <c r="S269" s="3"/>
      <c r="T269" s="26"/>
    </row>
    <row r="270" spans="1:20" x14ac:dyDescent="0.2">
      <c r="A270" s="53"/>
      <c r="B270" s="96"/>
      <c r="C270" s="21" t="s">
        <v>23</v>
      </c>
      <c r="D270" s="41">
        <v>1</v>
      </c>
      <c r="E270" s="109"/>
      <c r="F270" s="109">
        <v>0</v>
      </c>
      <c r="G270" s="41">
        <v>1</v>
      </c>
      <c r="H270" s="41"/>
      <c r="I270" s="41">
        <v>1</v>
      </c>
      <c r="J270" s="41"/>
      <c r="K270" s="41">
        <v>0</v>
      </c>
      <c r="L270" s="41"/>
      <c r="M270" s="41">
        <v>1</v>
      </c>
      <c r="N270" s="41">
        <f>D270+F270+G270</f>
        <v>2</v>
      </c>
      <c r="O270" s="41">
        <f>I270+K270+M270</f>
        <v>2</v>
      </c>
      <c r="P270" s="41">
        <f>N270+O270</f>
        <v>4</v>
      </c>
      <c r="Q270" s="16"/>
      <c r="R270" s="24">
        <f>P270</f>
        <v>4</v>
      </c>
      <c r="S270" s="3">
        <v>1</v>
      </c>
      <c r="T270" s="26">
        <f>R270*S270</f>
        <v>4</v>
      </c>
    </row>
    <row r="271" spans="1:20" ht="12.75" customHeight="1" x14ac:dyDescent="0.2">
      <c r="A271" s="53">
        <v>3</v>
      </c>
      <c r="B271" s="96" t="s">
        <v>39</v>
      </c>
      <c r="C271" s="21" t="s">
        <v>22</v>
      </c>
      <c r="D271" s="39">
        <v>318.80768584356821</v>
      </c>
      <c r="E271" s="107">
        <v>38.358829993535878</v>
      </c>
      <c r="F271" s="108">
        <v>12.038442146089206</v>
      </c>
      <c r="G271" s="40">
        <v>4.1910148674854562E-2</v>
      </c>
      <c r="H271" s="39">
        <v>12.748829993535876</v>
      </c>
      <c r="I271" s="40">
        <v>4.0131674208144803</v>
      </c>
      <c r="J271" s="39">
        <v>88.953154492566256</v>
      </c>
      <c r="K271" s="40">
        <v>27.906755009696191</v>
      </c>
      <c r="L271" s="39">
        <v>85.482223658694267</v>
      </c>
      <c r="M271" s="39">
        <v>4.2798448610213313</v>
      </c>
      <c r="N271" s="41"/>
      <c r="O271" s="41"/>
      <c r="P271" s="41"/>
      <c r="Q271" s="10">
        <v>3094</v>
      </c>
      <c r="R271" s="24"/>
      <c r="S271" s="3"/>
      <c r="T271" s="26"/>
    </row>
    <row r="272" spans="1:20" x14ac:dyDescent="0.2">
      <c r="A272" s="53"/>
      <c r="B272" s="96"/>
      <c r="C272" s="21" t="s">
        <v>23</v>
      </c>
      <c r="D272" s="41">
        <v>1</v>
      </c>
      <c r="E272" s="109"/>
      <c r="F272" s="109">
        <v>0</v>
      </c>
      <c r="G272" s="41">
        <v>0</v>
      </c>
      <c r="H272" s="41"/>
      <c r="I272" s="41">
        <v>1</v>
      </c>
      <c r="J272" s="41"/>
      <c r="K272" s="41">
        <v>1</v>
      </c>
      <c r="L272" s="41"/>
      <c r="M272" s="41">
        <v>1</v>
      </c>
      <c r="N272" s="41">
        <f t="shared" ref="N272" si="172">D272+F272+G272</f>
        <v>1</v>
      </c>
      <c r="O272" s="41">
        <f t="shared" ref="O272" si="173">I272+K272+M272</f>
        <v>3</v>
      </c>
      <c r="P272" s="41">
        <f t="shared" ref="P272" si="174">N272+O272</f>
        <v>4</v>
      </c>
      <c r="Q272" s="16"/>
      <c r="R272" s="24">
        <f t="shared" ref="R272" si="175">P272</f>
        <v>4</v>
      </c>
      <c r="S272" s="3">
        <v>1</v>
      </c>
      <c r="T272" s="26">
        <f t="shared" ref="T272" si="176">R272*S272</f>
        <v>4</v>
      </c>
    </row>
    <row r="273" spans="1:20" ht="12.75" customHeight="1" x14ac:dyDescent="0.2">
      <c r="A273" s="53">
        <v>4</v>
      </c>
      <c r="B273" s="96">
        <v>42</v>
      </c>
      <c r="C273" s="30" t="s">
        <v>22</v>
      </c>
      <c r="D273" s="42">
        <v>318.67556473829205</v>
      </c>
      <c r="E273" s="107">
        <v>35.42192837465565</v>
      </c>
      <c r="F273" s="108">
        <v>11.134848484848485</v>
      </c>
      <c r="G273" s="43">
        <v>4.8110192837465572E-2</v>
      </c>
      <c r="H273" s="42">
        <v>11.150550964187326</v>
      </c>
      <c r="I273" s="43">
        <v>3.5223140495867771</v>
      </c>
      <c r="J273" s="42">
        <v>88.341597796143262</v>
      </c>
      <c r="K273" s="43">
        <v>27.6931955922865</v>
      </c>
      <c r="L273" s="42">
        <v>89.300275482093681</v>
      </c>
      <c r="M273" s="42">
        <v>4.2634710743801651</v>
      </c>
      <c r="N273" s="44"/>
      <c r="O273" s="44"/>
      <c r="P273" s="44"/>
      <c r="Q273" s="34">
        <v>3267</v>
      </c>
      <c r="R273" s="36"/>
      <c r="S273" s="35"/>
      <c r="T273" s="38"/>
    </row>
    <row r="274" spans="1:20" x14ac:dyDescent="0.2">
      <c r="A274" s="53"/>
      <c r="B274" s="96"/>
      <c r="C274" s="30" t="s">
        <v>23</v>
      </c>
      <c r="D274" s="44">
        <v>1</v>
      </c>
      <c r="E274" s="109"/>
      <c r="F274" s="109">
        <v>0</v>
      </c>
      <c r="G274" s="44">
        <v>0</v>
      </c>
      <c r="H274" s="44"/>
      <c r="I274" s="44">
        <v>1</v>
      </c>
      <c r="J274" s="44"/>
      <c r="K274" s="44">
        <v>1</v>
      </c>
      <c r="L274" s="44"/>
      <c r="M274" s="44">
        <v>1</v>
      </c>
      <c r="N274" s="44">
        <f>D274+F274+G274</f>
        <v>1</v>
      </c>
      <c r="O274" s="44">
        <f>I274+K274+M274</f>
        <v>3</v>
      </c>
      <c r="P274" s="44">
        <f>N274+O274</f>
        <v>4</v>
      </c>
      <c r="Q274" s="37"/>
      <c r="R274" s="36">
        <f>P274</f>
        <v>4</v>
      </c>
      <c r="S274" s="35">
        <v>1</v>
      </c>
      <c r="T274" s="38">
        <f>R274*S274</f>
        <v>4</v>
      </c>
    </row>
    <row r="275" spans="1:20" ht="12.75" customHeight="1" x14ac:dyDescent="0.2">
      <c r="A275" s="53">
        <v>5</v>
      </c>
      <c r="B275" s="96">
        <v>9</v>
      </c>
      <c r="C275" s="21" t="s">
        <v>22</v>
      </c>
      <c r="D275" s="39">
        <v>328.88948253557567</v>
      </c>
      <c r="E275" s="107">
        <v>36.805575679172058</v>
      </c>
      <c r="F275" s="108">
        <v>11.142005174644243</v>
      </c>
      <c r="G275" s="40">
        <v>0</v>
      </c>
      <c r="H275" s="39">
        <v>16.404489003880983</v>
      </c>
      <c r="I275" s="40">
        <v>4.9481500646830527</v>
      </c>
      <c r="J275" s="39">
        <v>97.593143596377743</v>
      </c>
      <c r="K275" s="40">
        <v>29.666623544631307</v>
      </c>
      <c r="L275" s="39">
        <v>76.235446313065964</v>
      </c>
      <c r="M275" s="39">
        <v>4.2710349288486418</v>
      </c>
      <c r="N275" s="41"/>
      <c r="O275" s="41"/>
      <c r="P275" s="41"/>
      <c r="Q275" s="10">
        <v>3865</v>
      </c>
      <c r="R275" s="24"/>
      <c r="S275" s="3"/>
      <c r="T275" s="26"/>
    </row>
    <row r="276" spans="1:20" x14ac:dyDescent="0.2">
      <c r="A276" s="53"/>
      <c r="B276" s="96"/>
      <c r="C276" s="21" t="s">
        <v>23</v>
      </c>
      <c r="D276" s="41">
        <v>1</v>
      </c>
      <c r="E276" s="109"/>
      <c r="F276" s="109">
        <v>0</v>
      </c>
      <c r="G276" s="41">
        <v>1</v>
      </c>
      <c r="H276" s="41"/>
      <c r="I276" s="41">
        <v>1</v>
      </c>
      <c r="J276" s="41"/>
      <c r="K276" s="41">
        <v>0</v>
      </c>
      <c r="L276" s="41"/>
      <c r="M276" s="41">
        <v>1</v>
      </c>
      <c r="N276" s="41">
        <f>D276+F276+G276</f>
        <v>2</v>
      </c>
      <c r="O276" s="41">
        <f>I276+K276+M276</f>
        <v>2</v>
      </c>
      <c r="P276" s="41">
        <f>N276+O276</f>
        <v>4</v>
      </c>
      <c r="Q276" s="16"/>
      <c r="R276" s="24">
        <f>P276</f>
        <v>4</v>
      </c>
      <c r="S276" s="3">
        <v>0.9</v>
      </c>
      <c r="T276" s="26">
        <f>R276*S276</f>
        <v>3.6</v>
      </c>
    </row>
    <row r="277" spans="1:20" ht="12.75" customHeight="1" x14ac:dyDescent="0.2">
      <c r="A277" s="53">
        <v>6</v>
      </c>
      <c r="B277" s="96">
        <v>38</v>
      </c>
      <c r="C277" s="30" t="s">
        <v>22</v>
      </c>
      <c r="D277" s="42">
        <v>337.36410213478445</v>
      </c>
      <c r="E277" s="107">
        <v>47.981958978652152</v>
      </c>
      <c r="F277" s="108">
        <v>14.238183340309755</v>
      </c>
      <c r="G277" s="43">
        <v>0.28733696107157813</v>
      </c>
      <c r="H277" s="42">
        <v>22.316873168689831</v>
      </c>
      <c r="I277" s="43">
        <v>6.5924780242779413</v>
      </c>
      <c r="J277" s="42">
        <v>94.237827542904995</v>
      </c>
      <c r="K277" s="43">
        <v>27.859564671410634</v>
      </c>
      <c r="L277" s="42">
        <v>79.530766010883227</v>
      </c>
      <c r="M277" s="42">
        <v>4.5378233570531608</v>
      </c>
      <c r="N277" s="44"/>
      <c r="O277" s="44"/>
      <c r="P277" s="44"/>
      <c r="Q277" s="34">
        <v>2389</v>
      </c>
      <c r="R277" s="36"/>
      <c r="S277" s="35"/>
      <c r="T277" s="38"/>
    </row>
    <row r="278" spans="1:20" x14ac:dyDescent="0.2">
      <c r="A278" s="53"/>
      <c r="B278" s="96"/>
      <c r="C278" s="30" t="s">
        <v>23</v>
      </c>
      <c r="D278" s="44">
        <v>1</v>
      </c>
      <c r="E278" s="109"/>
      <c r="F278" s="109">
        <v>1</v>
      </c>
      <c r="G278" s="44">
        <v>0</v>
      </c>
      <c r="H278" s="44"/>
      <c r="I278" s="44">
        <v>1</v>
      </c>
      <c r="J278" s="44"/>
      <c r="K278" s="44">
        <v>1</v>
      </c>
      <c r="L278" s="44"/>
      <c r="M278" s="44">
        <v>0</v>
      </c>
      <c r="N278" s="44">
        <f t="shared" ref="N278" si="177">D278+F278+G278</f>
        <v>2</v>
      </c>
      <c r="O278" s="44">
        <f t="shared" ref="O278" si="178">I278+K278+M278</f>
        <v>2</v>
      </c>
      <c r="P278" s="44">
        <f t="shared" ref="P278" si="179">N278+O278</f>
        <v>4</v>
      </c>
      <c r="Q278" s="37"/>
      <c r="R278" s="36">
        <f t="shared" ref="R278" si="180">P278</f>
        <v>4</v>
      </c>
      <c r="S278" s="35">
        <v>1</v>
      </c>
      <c r="T278" s="38">
        <f t="shared" ref="T278" si="181">R278*S278</f>
        <v>4</v>
      </c>
    </row>
    <row r="279" spans="1:20" x14ac:dyDescent="0.2">
      <c r="A279" s="53">
        <v>7</v>
      </c>
      <c r="B279" s="96">
        <v>25</v>
      </c>
      <c r="C279" s="21" t="s">
        <v>22</v>
      </c>
      <c r="D279" s="39">
        <v>322.04435490784402</v>
      </c>
      <c r="E279" s="107">
        <v>46.028641234462064</v>
      </c>
      <c r="F279" s="108">
        <v>14.174084869267038</v>
      </c>
      <c r="G279" s="40">
        <v>2.057436776682383E-2</v>
      </c>
      <c r="H279" s="39">
        <v>20.824290612944704</v>
      </c>
      <c r="I279" s="40">
        <v>6.4162237462494645</v>
      </c>
      <c r="J279" s="39">
        <v>92.27010287183883</v>
      </c>
      <c r="K279" s="40">
        <v>28.699957136733822</v>
      </c>
      <c r="L279" s="39">
        <v>72.553793399057014</v>
      </c>
      <c r="M279" s="39">
        <v>4.6723789112730394</v>
      </c>
      <c r="N279" s="41"/>
      <c r="O279" s="41"/>
      <c r="P279" s="41"/>
      <c r="Q279" s="10">
        <v>2333</v>
      </c>
      <c r="R279" s="24"/>
      <c r="S279" s="3"/>
      <c r="T279" s="26"/>
    </row>
    <row r="280" spans="1:20" x14ac:dyDescent="0.2">
      <c r="A280" s="53"/>
      <c r="B280" s="96"/>
      <c r="C280" s="21" t="s">
        <v>23</v>
      </c>
      <c r="D280" s="41">
        <v>1</v>
      </c>
      <c r="E280" s="109"/>
      <c r="F280" s="109">
        <v>1</v>
      </c>
      <c r="G280" s="41">
        <v>0</v>
      </c>
      <c r="H280" s="41"/>
      <c r="I280" s="41">
        <v>1</v>
      </c>
      <c r="J280" s="41"/>
      <c r="K280" s="41">
        <v>0</v>
      </c>
      <c r="L280" s="41"/>
      <c r="M280" s="41">
        <v>0</v>
      </c>
      <c r="N280" s="41">
        <f>D280+F280+G280</f>
        <v>2</v>
      </c>
      <c r="O280" s="41">
        <f>I280+K280+M280</f>
        <v>1</v>
      </c>
      <c r="P280" s="41">
        <f>N280+O280</f>
        <v>3</v>
      </c>
      <c r="Q280" s="16"/>
      <c r="R280" s="24">
        <f t="shared" ref="R280" si="182">P280</f>
        <v>3</v>
      </c>
      <c r="S280" s="3">
        <v>1</v>
      </c>
      <c r="T280" s="26">
        <f>R280*S280</f>
        <v>3</v>
      </c>
    </row>
    <row r="281" spans="1:20" ht="12.75" customHeight="1" x14ac:dyDescent="0.2">
      <c r="A281" s="53">
        <v>8</v>
      </c>
      <c r="B281" s="96">
        <v>16</v>
      </c>
      <c r="C281" s="21" t="s">
        <v>22</v>
      </c>
      <c r="D281" s="39">
        <v>334.42941399762753</v>
      </c>
      <c r="E281" s="107">
        <v>45.326569395017792</v>
      </c>
      <c r="F281" s="108">
        <v>13.460996441281141</v>
      </c>
      <c r="G281" s="40">
        <v>2.4001897983392646E-2</v>
      </c>
      <c r="H281" s="39">
        <v>22.995655990510084</v>
      </c>
      <c r="I281" s="40">
        <v>6.8312882562277579</v>
      </c>
      <c r="J281" s="39">
        <v>94.179580071174385</v>
      </c>
      <c r="K281" s="40">
        <v>28.177862396204038</v>
      </c>
      <c r="L281" s="39">
        <v>80.978173190984577</v>
      </c>
      <c r="M281" s="39">
        <v>4.3919928825622776</v>
      </c>
      <c r="N281" s="66"/>
      <c r="O281" s="66"/>
      <c r="P281" s="66"/>
      <c r="Q281" s="10">
        <v>4215</v>
      </c>
      <c r="R281" s="3"/>
      <c r="S281" s="3"/>
      <c r="T281" s="26"/>
    </row>
    <row r="282" spans="1:20" x14ac:dyDescent="0.2">
      <c r="A282" s="53"/>
      <c r="B282" s="96"/>
      <c r="C282" s="21" t="s">
        <v>23</v>
      </c>
      <c r="D282" s="41">
        <v>1</v>
      </c>
      <c r="E282" s="109"/>
      <c r="F282" s="109">
        <v>1</v>
      </c>
      <c r="G282" s="41">
        <v>0</v>
      </c>
      <c r="H282" s="41"/>
      <c r="I282" s="41">
        <v>1</v>
      </c>
      <c r="J282" s="41"/>
      <c r="K282" s="41">
        <v>0</v>
      </c>
      <c r="L282" s="41"/>
      <c r="M282" s="41">
        <v>0</v>
      </c>
      <c r="N282" s="41">
        <f>D282+F282+G282</f>
        <v>2</v>
      </c>
      <c r="O282" s="41">
        <f>I282+K282+M282</f>
        <v>1</v>
      </c>
      <c r="P282" s="41">
        <f>N282+O282</f>
        <v>3</v>
      </c>
      <c r="Q282" s="16"/>
      <c r="R282" s="24">
        <f>P282</f>
        <v>3</v>
      </c>
      <c r="S282" s="3">
        <v>1</v>
      </c>
      <c r="T282" s="26">
        <f>R282*S282</f>
        <v>3</v>
      </c>
    </row>
    <row r="283" spans="1:20" ht="12.75" customHeight="1" x14ac:dyDescent="0.2">
      <c r="A283" s="53">
        <v>9</v>
      </c>
      <c r="B283" s="96">
        <v>40</v>
      </c>
      <c r="C283" s="21" t="s">
        <v>22</v>
      </c>
      <c r="D283" s="39">
        <v>321.82327839643654</v>
      </c>
      <c r="E283" s="107">
        <v>42.687821826280626</v>
      </c>
      <c r="F283" s="108">
        <v>13.289904677060134</v>
      </c>
      <c r="G283" s="40">
        <v>2.8272516703786194E-2</v>
      </c>
      <c r="H283" s="39">
        <v>17.301320267260579</v>
      </c>
      <c r="I283" s="40">
        <v>5.391963474387528</v>
      </c>
      <c r="J283" s="39">
        <v>91.188417817371942</v>
      </c>
      <c r="K283" s="40">
        <v>28.356161247216036</v>
      </c>
      <c r="L283" s="39">
        <v>81.110022271714925</v>
      </c>
      <c r="M283" s="39">
        <v>4.5251037861915373</v>
      </c>
      <c r="N283" s="41"/>
      <c r="O283" s="41"/>
      <c r="P283" s="41"/>
      <c r="Q283" s="10">
        <v>11225</v>
      </c>
      <c r="R283" s="24"/>
      <c r="S283" s="3"/>
      <c r="T283" s="26"/>
    </row>
    <row r="284" spans="1:20" x14ac:dyDescent="0.2">
      <c r="A284" s="53"/>
      <c r="B284" s="96"/>
      <c r="C284" s="21" t="s">
        <v>23</v>
      </c>
      <c r="D284" s="41">
        <v>1</v>
      </c>
      <c r="E284" s="109"/>
      <c r="F284" s="109">
        <v>1</v>
      </c>
      <c r="G284" s="41">
        <v>0</v>
      </c>
      <c r="H284" s="41"/>
      <c r="I284" s="41">
        <v>1</v>
      </c>
      <c r="J284" s="41"/>
      <c r="K284" s="41">
        <v>0</v>
      </c>
      <c r="L284" s="41"/>
      <c r="M284" s="41">
        <v>0</v>
      </c>
      <c r="N284" s="41">
        <f>D284+F284+G284</f>
        <v>2</v>
      </c>
      <c r="O284" s="41">
        <f>I284+K284+M284</f>
        <v>1</v>
      </c>
      <c r="P284" s="41">
        <f>N284+O284</f>
        <v>3</v>
      </c>
      <c r="Q284" s="16"/>
      <c r="R284" s="24">
        <f>P284</f>
        <v>3</v>
      </c>
      <c r="S284" s="3">
        <v>1</v>
      </c>
      <c r="T284" s="26">
        <f>R284*S284</f>
        <v>3</v>
      </c>
    </row>
    <row r="285" spans="1:20" ht="12.75" customHeight="1" x14ac:dyDescent="0.2">
      <c r="A285" s="53">
        <v>10</v>
      </c>
      <c r="B285" s="96">
        <v>29</v>
      </c>
      <c r="C285" s="30" t="s">
        <v>22</v>
      </c>
      <c r="D285" s="42">
        <v>351.42643454038995</v>
      </c>
      <c r="E285" s="107">
        <v>44.370111420612815</v>
      </c>
      <c r="F285" s="108">
        <v>12.735264623955432</v>
      </c>
      <c r="G285" s="43">
        <v>3.2389972144846797E-2</v>
      </c>
      <c r="H285" s="42">
        <v>18.739554317548748</v>
      </c>
      <c r="I285" s="43">
        <v>5.3747632311977718</v>
      </c>
      <c r="J285" s="42">
        <v>99.053398328690804</v>
      </c>
      <c r="K285" s="43">
        <v>28.100334261838441</v>
      </c>
      <c r="L285" s="42">
        <v>81.955431754874652</v>
      </c>
      <c r="M285" s="42">
        <v>4.2488022284122566</v>
      </c>
      <c r="N285" s="44"/>
      <c r="O285" s="44"/>
      <c r="P285" s="44"/>
      <c r="Q285" s="34">
        <v>1795</v>
      </c>
      <c r="R285" s="36"/>
      <c r="S285" s="35"/>
      <c r="T285" s="38"/>
    </row>
    <row r="286" spans="1:20" x14ac:dyDescent="0.2">
      <c r="A286" s="53"/>
      <c r="B286" s="96"/>
      <c r="C286" s="30" t="s">
        <v>23</v>
      </c>
      <c r="D286" s="44">
        <v>1</v>
      </c>
      <c r="E286" s="109"/>
      <c r="F286" s="109">
        <v>0</v>
      </c>
      <c r="G286" s="44">
        <v>0</v>
      </c>
      <c r="H286" s="44"/>
      <c r="I286" s="44">
        <v>1</v>
      </c>
      <c r="J286" s="44"/>
      <c r="K286" s="44">
        <v>0</v>
      </c>
      <c r="L286" s="44"/>
      <c r="M286" s="44">
        <v>1</v>
      </c>
      <c r="N286" s="44">
        <f>D286+F286+G286</f>
        <v>1</v>
      </c>
      <c r="O286" s="44">
        <f>I286+K286+M286</f>
        <v>2</v>
      </c>
      <c r="P286" s="44">
        <f>N286+O286</f>
        <v>3</v>
      </c>
      <c r="Q286" s="37"/>
      <c r="R286" s="36">
        <f>P286</f>
        <v>3</v>
      </c>
      <c r="S286" s="35">
        <v>1</v>
      </c>
      <c r="T286" s="38">
        <f>R286*S286</f>
        <v>3</v>
      </c>
    </row>
    <row r="287" spans="1:20" ht="12.75" customHeight="1" x14ac:dyDescent="0.2">
      <c r="A287" s="53">
        <v>11</v>
      </c>
      <c r="B287" s="96">
        <v>2</v>
      </c>
      <c r="C287" s="30" t="s">
        <v>22</v>
      </c>
      <c r="D287" s="42">
        <v>333.95139459634362</v>
      </c>
      <c r="E287" s="107">
        <v>40.846725988243541</v>
      </c>
      <c r="F287" s="108">
        <v>12.236330690826726</v>
      </c>
      <c r="G287" s="43">
        <v>2.5022919700156396E-2</v>
      </c>
      <c r="H287" s="42">
        <v>16.924417300328965</v>
      </c>
      <c r="I287" s="43">
        <v>5.0778665803807366</v>
      </c>
      <c r="J287" s="42">
        <v>91.622962303834328</v>
      </c>
      <c r="K287" s="43">
        <v>27.413002211076954</v>
      </c>
      <c r="L287" s="42">
        <v>83.9524348810872</v>
      </c>
      <c r="M287" s="42">
        <v>4.429179744377933</v>
      </c>
      <c r="N287" s="44"/>
      <c r="O287" s="44"/>
      <c r="P287" s="44"/>
      <c r="Q287" s="34">
        <v>3708.6</v>
      </c>
      <c r="R287" s="36"/>
      <c r="S287" s="35"/>
      <c r="T287" s="38"/>
    </row>
    <row r="288" spans="1:20" x14ac:dyDescent="0.2">
      <c r="A288" s="53"/>
      <c r="B288" s="96"/>
      <c r="C288" s="30" t="s">
        <v>23</v>
      </c>
      <c r="D288" s="44">
        <v>1</v>
      </c>
      <c r="E288" s="109"/>
      <c r="F288" s="109">
        <v>0</v>
      </c>
      <c r="G288" s="44">
        <v>0</v>
      </c>
      <c r="H288" s="44"/>
      <c r="I288" s="44">
        <v>1</v>
      </c>
      <c r="J288" s="44"/>
      <c r="K288" s="44">
        <v>1</v>
      </c>
      <c r="L288" s="44"/>
      <c r="M288" s="44">
        <v>0</v>
      </c>
      <c r="N288" s="44">
        <f t="shared" ref="N288" si="183">D288+F288+G288</f>
        <v>1</v>
      </c>
      <c r="O288" s="44">
        <f t="shared" ref="O288" si="184">I288+K288+M288</f>
        <v>2</v>
      </c>
      <c r="P288" s="44">
        <f t="shared" ref="P288" si="185">N288+O288</f>
        <v>3</v>
      </c>
      <c r="Q288" s="37"/>
      <c r="R288" s="36">
        <f t="shared" ref="R288" si="186">P288</f>
        <v>3</v>
      </c>
      <c r="S288" s="35">
        <v>1</v>
      </c>
      <c r="T288" s="38">
        <f t="shared" ref="T288" si="187">R288*S288</f>
        <v>3</v>
      </c>
    </row>
    <row r="289" spans="1:20" ht="12.75" customHeight="1" x14ac:dyDescent="0.2">
      <c r="A289" s="53">
        <v>12</v>
      </c>
      <c r="B289" s="96">
        <v>30</v>
      </c>
      <c r="C289" s="21" t="s">
        <v>22</v>
      </c>
      <c r="D289" s="39">
        <v>335.48708908746272</v>
      </c>
      <c r="E289" s="107">
        <v>37.564088816680204</v>
      </c>
      <c r="F289" s="108">
        <v>11.195044679122665</v>
      </c>
      <c r="G289" s="40">
        <v>9.3873544543731383E-2</v>
      </c>
      <c r="H289" s="39">
        <v>11.732929867316544</v>
      </c>
      <c r="I289" s="40">
        <v>3.5157812076902251</v>
      </c>
      <c r="J289" s="39">
        <v>92.811186027619812</v>
      </c>
      <c r="K289" s="40">
        <v>27.67043595992418</v>
      </c>
      <c r="L289" s="39">
        <v>84.356620633631195</v>
      </c>
      <c r="M289" s="39">
        <v>4.5079366368805855</v>
      </c>
      <c r="N289" s="41"/>
      <c r="O289" s="41"/>
      <c r="P289" s="41"/>
      <c r="Q289" s="10">
        <v>3693</v>
      </c>
      <c r="R289" s="24"/>
      <c r="S289" s="3"/>
      <c r="T289" s="26"/>
    </row>
    <row r="290" spans="1:20" x14ac:dyDescent="0.2">
      <c r="A290" s="53"/>
      <c r="B290" s="96"/>
      <c r="C290" s="21" t="s">
        <v>23</v>
      </c>
      <c r="D290" s="41">
        <v>1</v>
      </c>
      <c r="E290" s="109"/>
      <c r="F290" s="109">
        <v>0</v>
      </c>
      <c r="G290" s="41">
        <v>0</v>
      </c>
      <c r="H290" s="41"/>
      <c r="I290" s="41">
        <v>1</v>
      </c>
      <c r="J290" s="41"/>
      <c r="K290" s="41">
        <v>1</v>
      </c>
      <c r="L290" s="41"/>
      <c r="M290" s="41">
        <v>0</v>
      </c>
      <c r="N290" s="41">
        <f>D290+F290+G290</f>
        <v>1</v>
      </c>
      <c r="O290" s="41">
        <f>I290+K290+M290</f>
        <v>2</v>
      </c>
      <c r="P290" s="41">
        <f>N290+O290</f>
        <v>3</v>
      </c>
      <c r="Q290" s="16"/>
      <c r="R290" s="24">
        <f>P290</f>
        <v>3</v>
      </c>
      <c r="S290" s="3">
        <v>0.7</v>
      </c>
      <c r="T290" s="26">
        <f>R290*S290</f>
        <v>2.0999999999999996</v>
      </c>
    </row>
    <row r="291" spans="1:20" x14ac:dyDescent="0.2">
      <c r="A291" s="53">
        <v>13</v>
      </c>
      <c r="B291" s="96">
        <v>27</v>
      </c>
      <c r="C291" s="30" t="s">
        <v>22</v>
      </c>
      <c r="D291" s="42">
        <v>329.76825539568341</v>
      </c>
      <c r="E291" s="107">
        <v>39.009651079136695</v>
      </c>
      <c r="F291" s="108">
        <v>11.842377697841728</v>
      </c>
      <c r="G291" s="43">
        <v>0.28431079136690651</v>
      </c>
      <c r="H291" s="42">
        <v>13.842726618705036</v>
      </c>
      <c r="I291" s="43">
        <v>4.2028381294964028</v>
      </c>
      <c r="J291" s="42">
        <v>93.687618705035987</v>
      </c>
      <c r="K291" s="43">
        <v>28.395305755395682</v>
      </c>
      <c r="L291" s="42">
        <v>84.359712230215834</v>
      </c>
      <c r="M291" s="42">
        <v>4.6293633093525184</v>
      </c>
      <c r="N291" s="44"/>
      <c r="O291" s="44"/>
      <c r="P291" s="44"/>
      <c r="Q291" s="34">
        <v>2780</v>
      </c>
      <c r="R291" s="36"/>
      <c r="S291" s="35"/>
      <c r="T291" s="38"/>
    </row>
    <row r="292" spans="1:20" x14ac:dyDescent="0.2">
      <c r="A292" s="53"/>
      <c r="B292" s="96"/>
      <c r="C292" s="30" t="s">
        <v>23</v>
      </c>
      <c r="D292" s="44">
        <v>1</v>
      </c>
      <c r="E292" s="109"/>
      <c r="F292" s="109">
        <v>0</v>
      </c>
      <c r="G292" s="44">
        <v>0</v>
      </c>
      <c r="H292" s="44"/>
      <c r="I292" s="44">
        <v>1</v>
      </c>
      <c r="J292" s="44"/>
      <c r="K292" s="44">
        <v>0</v>
      </c>
      <c r="L292" s="44"/>
      <c r="M292" s="44">
        <v>0</v>
      </c>
      <c r="N292" s="44">
        <f>D292+F292+G292</f>
        <v>1</v>
      </c>
      <c r="O292" s="44">
        <f>I292+K292+M292</f>
        <v>1</v>
      </c>
      <c r="P292" s="44">
        <f>N292+O292</f>
        <v>2</v>
      </c>
      <c r="Q292" s="37"/>
      <c r="R292" s="36">
        <f>P292</f>
        <v>2</v>
      </c>
      <c r="S292" s="35">
        <v>1</v>
      </c>
      <c r="T292" s="38">
        <f>R292*S292</f>
        <v>2</v>
      </c>
    </row>
    <row r="293" spans="1:20" ht="12.75" customHeight="1" x14ac:dyDescent="0.2">
      <c r="A293" s="53">
        <v>14</v>
      </c>
      <c r="B293" s="96">
        <v>51</v>
      </c>
      <c r="C293" s="21" t="s">
        <v>22</v>
      </c>
      <c r="D293" s="39">
        <v>349.16789281364191</v>
      </c>
      <c r="E293" s="107">
        <v>40.522716199756402</v>
      </c>
      <c r="F293" s="108">
        <v>11.683580998781975</v>
      </c>
      <c r="G293" s="40">
        <v>5.4077953714981739E-2</v>
      </c>
      <c r="H293" s="39">
        <v>12.10169305724726</v>
      </c>
      <c r="I293" s="40">
        <v>3.4139464068209504</v>
      </c>
      <c r="J293" s="39">
        <v>102.05210718635811</v>
      </c>
      <c r="K293" s="40">
        <v>29.072533495736906</v>
      </c>
      <c r="L293" s="39">
        <v>84.667478684531062</v>
      </c>
      <c r="M293" s="39">
        <v>4.5161997563946406</v>
      </c>
      <c r="N293" s="41"/>
      <c r="O293" s="41"/>
      <c r="P293" s="41"/>
      <c r="Q293" s="10">
        <v>1642</v>
      </c>
      <c r="R293" s="24"/>
      <c r="S293" s="3"/>
      <c r="T293" s="26"/>
    </row>
    <row r="294" spans="1:20" x14ac:dyDescent="0.2">
      <c r="A294" s="53"/>
      <c r="B294" s="96"/>
      <c r="C294" s="21" t="s">
        <v>23</v>
      </c>
      <c r="D294" s="41">
        <v>1</v>
      </c>
      <c r="E294" s="109"/>
      <c r="F294" s="109">
        <v>0</v>
      </c>
      <c r="G294" s="41">
        <v>0</v>
      </c>
      <c r="H294" s="41"/>
      <c r="I294" s="41">
        <v>1</v>
      </c>
      <c r="J294" s="41"/>
      <c r="K294" s="41">
        <v>0</v>
      </c>
      <c r="L294" s="41"/>
      <c r="M294" s="41">
        <v>0</v>
      </c>
      <c r="N294" s="41">
        <f>D294+F294+G294</f>
        <v>1</v>
      </c>
      <c r="O294" s="41">
        <f>I294+K294+M294</f>
        <v>1</v>
      </c>
      <c r="P294" s="41">
        <f>N294+O294</f>
        <v>2</v>
      </c>
      <c r="Q294" s="16"/>
      <c r="R294" s="24">
        <f t="shared" ref="R294" si="188">P294</f>
        <v>2</v>
      </c>
      <c r="S294" s="3">
        <v>1</v>
      </c>
      <c r="T294" s="26">
        <f>R294*S294</f>
        <v>2</v>
      </c>
    </row>
    <row r="295" spans="1:20" x14ac:dyDescent="0.2">
      <c r="A295" s="53">
        <v>15</v>
      </c>
      <c r="B295" s="96">
        <v>23</v>
      </c>
      <c r="C295" s="21" t="s">
        <v>22</v>
      </c>
      <c r="D295" s="39">
        <v>326.8976829268293</v>
      </c>
      <c r="E295" s="107">
        <v>37.513191056910571</v>
      </c>
      <c r="F295" s="108">
        <v>11.487398373983741</v>
      </c>
      <c r="G295" s="40">
        <v>9.2170731707317086E-2</v>
      </c>
      <c r="H295" s="39">
        <v>21.591341463414633</v>
      </c>
      <c r="I295" s="40">
        <v>6.6073577235772367</v>
      </c>
      <c r="J295" s="39">
        <v>101.47193089430894</v>
      </c>
      <c r="K295" s="40">
        <v>30.944004065040652</v>
      </c>
      <c r="L295" s="39">
        <v>81.148373983739845</v>
      </c>
      <c r="M295" s="39">
        <v>4.4432317073170742</v>
      </c>
      <c r="N295" s="41"/>
      <c r="O295" s="41"/>
      <c r="P295" s="41"/>
      <c r="Q295" s="10">
        <v>2952</v>
      </c>
      <c r="R295" s="24"/>
      <c r="S295" s="3"/>
      <c r="T295" s="26"/>
    </row>
    <row r="296" spans="1:20" x14ac:dyDescent="0.2">
      <c r="A296" s="53"/>
      <c r="B296" s="96"/>
      <c r="C296" s="21" t="s">
        <v>23</v>
      </c>
      <c r="D296" s="41">
        <v>1</v>
      </c>
      <c r="E296" s="109"/>
      <c r="F296" s="109">
        <v>0</v>
      </c>
      <c r="G296" s="41">
        <v>0</v>
      </c>
      <c r="H296" s="41"/>
      <c r="I296" s="41">
        <v>1</v>
      </c>
      <c r="J296" s="41"/>
      <c r="K296" s="41">
        <v>0</v>
      </c>
      <c r="L296" s="41"/>
      <c r="M296" s="41">
        <v>0</v>
      </c>
      <c r="N296" s="41">
        <f>D296+F296+G296</f>
        <v>1</v>
      </c>
      <c r="O296" s="41">
        <f>I296+K296+M296</f>
        <v>1</v>
      </c>
      <c r="P296" s="41">
        <f>N296+O296</f>
        <v>2</v>
      </c>
      <c r="Q296" s="16"/>
      <c r="R296" s="24">
        <f t="shared" ref="R296" si="189">P296</f>
        <v>2</v>
      </c>
      <c r="S296" s="3">
        <v>1</v>
      </c>
      <c r="T296" s="26">
        <f>R296*S296</f>
        <v>2</v>
      </c>
    </row>
    <row r="297" spans="1:20" ht="12.75" customHeight="1" x14ac:dyDescent="0.2">
      <c r="A297" s="53">
        <v>16</v>
      </c>
      <c r="B297" s="96">
        <v>47</v>
      </c>
      <c r="C297" s="21" t="s">
        <v>22</v>
      </c>
      <c r="D297" s="39">
        <v>308.51207198443575</v>
      </c>
      <c r="E297" s="107">
        <v>34.80484192607004</v>
      </c>
      <c r="F297" s="108">
        <v>11.260625000000001</v>
      </c>
      <c r="G297" s="40">
        <v>8.283584630350195E-2</v>
      </c>
      <c r="H297" s="39">
        <v>15.017400291828794</v>
      </c>
      <c r="I297" s="40">
        <v>4.859287451361868</v>
      </c>
      <c r="J297" s="39">
        <v>94.210644455252904</v>
      </c>
      <c r="K297" s="40">
        <v>30.558217412451363</v>
      </c>
      <c r="L297" s="39">
        <v>79.994649805447466</v>
      </c>
      <c r="M297" s="39">
        <v>4.3387475680933854</v>
      </c>
      <c r="N297" s="41"/>
      <c r="O297" s="41"/>
      <c r="P297" s="41"/>
      <c r="Q297" s="10">
        <v>4112</v>
      </c>
      <c r="R297" s="24"/>
      <c r="S297" s="3"/>
      <c r="T297" s="26"/>
    </row>
    <row r="298" spans="1:20" x14ac:dyDescent="0.2">
      <c r="A298" s="53"/>
      <c r="B298" s="96"/>
      <c r="C298" s="21" t="s">
        <v>23</v>
      </c>
      <c r="D298" s="41">
        <v>1</v>
      </c>
      <c r="E298" s="109"/>
      <c r="F298" s="109">
        <v>0</v>
      </c>
      <c r="G298" s="41">
        <v>0</v>
      </c>
      <c r="H298" s="41"/>
      <c r="I298" s="41">
        <v>1</v>
      </c>
      <c r="J298" s="41"/>
      <c r="K298" s="41">
        <v>0</v>
      </c>
      <c r="L298" s="41"/>
      <c r="M298" s="41">
        <v>0</v>
      </c>
      <c r="N298" s="41">
        <f>D298+F298+G298</f>
        <v>1</v>
      </c>
      <c r="O298" s="41">
        <f>I298+K298+M298</f>
        <v>1</v>
      </c>
      <c r="P298" s="41">
        <f>N298+O298</f>
        <v>2</v>
      </c>
      <c r="Q298" s="16"/>
      <c r="R298" s="24">
        <f>P298</f>
        <v>2</v>
      </c>
      <c r="S298" s="3">
        <v>1</v>
      </c>
      <c r="T298" s="26">
        <f>R298*S298</f>
        <v>2</v>
      </c>
    </row>
    <row r="299" spans="1:20" ht="12.75" customHeight="1" x14ac:dyDescent="0.2">
      <c r="A299" s="53">
        <v>17</v>
      </c>
      <c r="B299" s="96">
        <v>44</v>
      </c>
      <c r="C299" s="21" t="s">
        <v>22</v>
      </c>
      <c r="D299" s="39">
        <v>352.29749706916766</v>
      </c>
      <c r="E299" s="107">
        <v>38.196430246189919</v>
      </c>
      <c r="F299" s="108">
        <v>10.826647127784291</v>
      </c>
      <c r="G299" s="40">
        <v>0.12073153575615476</v>
      </c>
      <c r="H299" s="39">
        <v>19.285890973036341</v>
      </c>
      <c r="I299" s="40">
        <v>5.4814009378663551</v>
      </c>
      <c r="J299" s="39">
        <v>101.74451348182885</v>
      </c>
      <c r="K299" s="40">
        <v>28.967215709261431</v>
      </c>
      <c r="L299" s="39">
        <v>83.510550996483005</v>
      </c>
      <c r="M299" s="39">
        <v>4.5948944900351698</v>
      </c>
      <c r="N299" s="41"/>
      <c r="O299" s="41"/>
      <c r="P299" s="41"/>
      <c r="Q299" s="10">
        <v>1706</v>
      </c>
      <c r="R299" s="24"/>
      <c r="S299" s="3"/>
      <c r="T299" s="26"/>
    </row>
    <row r="300" spans="1:20" x14ac:dyDescent="0.2">
      <c r="A300" s="53"/>
      <c r="B300" s="96"/>
      <c r="C300" s="21" t="s">
        <v>23</v>
      </c>
      <c r="D300" s="41">
        <v>1</v>
      </c>
      <c r="E300" s="109"/>
      <c r="F300" s="109">
        <v>0</v>
      </c>
      <c r="G300" s="41">
        <v>0</v>
      </c>
      <c r="H300" s="41"/>
      <c r="I300" s="41">
        <v>1</v>
      </c>
      <c r="J300" s="41"/>
      <c r="K300" s="41">
        <v>0</v>
      </c>
      <c r="L300" s="41"/>
      <c r="M300" s="41">
        <v>0</v>
      </c>
      <c r="N300" s="41">
        <f t="shared" ref="N300" si="190">D300+F300+G300</f>
        <v>1</v>
      </c>
      <c r="O300" s="41">
        <f t="shared" ref="O300" si="191">I300+K300+M300</f>
        <v>1</v>
      </c>
      <c r="P300" s="41">
        <f t="shared" ref="P300" si="192">N300+O300</f>
        <v>2</v>
      </c>
      <c r="Q300" s="16"/>
      <c r="R300" s="24">
        <f t="shared" ref="R300" si="193">P300</f>
        <v>2</v>
      </c>
      <c r="S300" s="3">
        <v>1</v>
      </c>
      <c r="T300" s="26">
        <f t="shared" ref="T300" si="194">R300*S300</f>
        <v>2</v>
      </c>
    </row>
    <row r="301" spans="1:20" ht="12.75" customHeight="1" x14ac:dyDescent="0.2">
      <c r="A301" s="53">
        <v>18</v>
      </c>
      <c r="B301" s="96">
        <v>6</v>
      </c>
      <c r="C301" s="21" t="s">
        <v>22</v>
      </c>
      <c r="D301" s="39">
        <v>346.83261352169524</v>
      </c>
      <c r="E301" s="107">
        <v>36.838183652875891</v>
      </c>
      <c r="F301" s="108">
        <v>10.648062563067608</v>
      </c>
      <c r="G301" s="40">
        <v>0.14791321897073662</v>
      </c>
      <c r="H301" s="39">
        <v>764.49083753784055</v>
      </c>
      <c r="I301" s="40">
        <v>4.2402825428859741</v>
      </c>
      <c r="J301" s="39">
        <v>99.151886982845625</v>
      </c>
      <c r="K301" s="40">
        <v>28.636942482341066</v>
      </c>
      <c r="L301" s="39">
        <v>83.928355196770937</v>
      </c>
      <c r="M301" s="39">
        <v>4.5145509586276482</v>
      </c>
      <c r="N301" s="66"/>
      <c r="O301" s="66"/>
      <c r="P301" s="66"/>
      <c r="Q301" s="10">
        <v>3964</v>
      </c>
      <c r="R301" s="3"/>
      <c r="S301" s="3"/>
      <c r="T301" s="26"/>
    </row>
    <row r="302" spans="1:20" x14ac:dyDescent="0.2">
      <c r="A302" s="53"/>
      <c r="B302" s="96"/>
      <c r="C302" s="21" t="s">
        <v>23</v>
      </c>
      <c r="D302" s="41">
        <v>1</v>
      </c>
      <c r="E302" s="109"/>
      <c r="F302" s="109">
        <v>0</v>
      </c>
      <c r="G302" s="41">
        <v>0</v>
      </c>
      <c r="H302" s="41"/>
      <c r="I302" s="41">
        <v>1</v>
      </c>
      <c r="J302" s="41"/>
      <c r="K302" s="41">
        <v>0</v>
      </c>
      <c r="L302" s="41"/>
      <c r="M302" s="41">
        <v>0</v>
      </c>
      <c r="N302" s="41">
        <f>D302+F302+G302</f>
        <v>1</v>
      </c>
      <c r="O302" s="41">
        <f>I302+K302+M302</f>
        <v>1</v>
      </c>
      <c r="P302" s="41">
        <f>N302+O302</f>
        <v>2</v>
      </c>
      <c r="Q302" s="16"/>
      <c r="R302" s="24">
        <f>P302</f>
        <v>2</v>
      </c>
      <c r="S302" s="3">
        <v>1</v>
      </c>
      <c r="T302" s="26">
        <f>R302*S302</f>
        <v>2</v>
      </c>
    </row>
    <row r="303" spans="1:20" ht="12.75" customHeight="1" x14ac:dyDescent="0.2">
      <c r="A303" s="53">
        <v>19</v>
      </c>
      <c r="B303" s="96">
        <v>4</v>
      </c>
      <c r="C303" s="21" t="s">
        <v>22</v>
      </c>
      <c r="D303" s="39">
        <v>360.89075286415715</v>
      </c>
      <c r="E303" s="107">
        <v>43.085924713584291</v>
      </c>
      <c r="F303" s="108">
        <v>11.825155482815058</v>
      </c>
      <c r="G303" s="40">
        <v>8.8216039279869086E-3</v>
      </c>
      <c r="H303" s="39">
        <v>18.075744680851063</v>
      </c>
      <c r="I303" s="40">
        <v>4.9306055646481184</v>
      </c>
      <c r="J303" s="39">
        <v>103.93963993453356</v>
      </c>
      <c r="K303" s="40">
        <v>28.739770867430444</v>
      </c>
      <c r="L303" s="39">
        <v>88.369885433715226</v>
      </c>
      <c r="M303" s="39">
        <v>4.3597381342062196</v>
      </c>
      <c r="N303" s="41"/>
      <c r="O303" s="41"/>
      <c r="P303" s="41"/>
      <c r="Q303" s="10">
        <v>1466.4</v>
      </c>
      <c r="R303" s="24"/>
      <c r="S303" s="3"/>
      <c r="T303" s="26"/>
    </row>
    <row r="304" spans="1:20" x14ac:dyDescent="0.2">
      <c r="A304" s="53"/>
      <c r="B304" s="96"/>
      <c r="C304" s="21" t="s">
        <v>23</v>
      </c>
      <c r="D304" s="41">
        <v>1</v>
      </c>
      <c r="E304" s="109"/>
      <c r="F304" s="109">
        <v>0</v>
      </c>
      <c r="G304" s="41">
        <v>0</v>
      </c>
      <c r="H304" s="41"/>
      <c r="I304" s="41">
        <v>1</v>
      </c>
      <c r="J304" s="41"/>
      <c r="K304" s="41">
        <v>0</v>
      </c>
      <c r="L304" s="41"/>
      <c r="M304" s="41">
        <v>0</v>
      </c>
      <c r="N304" s="41">
        <f t="shared" ref="N304" si="195">D304+F304+G304</f>
        <v>1</v>
      </c>
      <c r="O304" s="41">
        <f t="shared" ref="O304" si="196">I304+K304+M304</f>
        <v>1</v>
      </c>
      <c r="P304" s="41">
        <f t="shared" ref="P304" si="197">N304+O304</f>
        <v>2</v>
      </c>
      <c r="Q304" s="16"/>
      <c r="R304" s="24">
        <f t="shared" ref="R304" si="198">P304</f>
        <v>2</v>
      </c>
      <c r="S304" s="3">
        <v>0.9</v>
      </c>
      <c r="T304" s="26">
        <f t="shared" ref="T304" si="199">R304*S304</f>
        <v>1.8</v>
      </c>
    </row>
    <row r="305" spans="1:20" x14ac:dyDescent="0.2">
      <c r="A305" s="53">
        <v>20</v>
      </c>
      <c r="B305" s="96">
        <v>61</v>
      </c>
      <c r="C305" s="21" t="s">
        <v>22</v>
      </c>
      <c r="D305" s="39">
        <v>307.7</v>
      </c>
      <c r="E305" s="107">
        <v>31.27</v>
      </c>
      <c r="F305" s="108">
        <v>10.16</v>
      </c>
      <c r="G305" s="40">
        <v>0.156</v>
      </c>
      <c r="H305" s="39">
        <v>10.7</v>
      </c>
      <c r="I305" s="40">
        <v>3.48</v>
      </c>
      <c r="J305" s="39">
        <v>83.29</v>
      </c>
      <c r="K305" s="40">
        <v>27.07</v>
      </c>
      <c r="L305" s="39">
        <v>85</v>
      </c>
      <c r="M305" s="39">
        <v>4.17</v>
      </c>
      <c r="N305" s="66"/>
      <c r="O305" s="66"/>
      <c r="P305" s="66"/>
      <c r="Q305" s="10">
        <v>1000</v>
      </c>
      <c r="R305" s="3"/>
      <c r="S305" s="3"/>
      <c r="T305" s="26"/>
    </row>
    <row r="306" spans="1:20" x14ac:dyDescent="0.2">
      <c r="A306" s="53"/>
      <c r="B306" s="96"/>
      <c r="C306" s="21" t="s">
        <v>23</v>
      </c>
      <c r="D306" s="41">
        <v>1</v>
      </c>
      <c r="E306" s="109"/>
      <c r="F306" s="109">
        <v>0</v>
      </c>
      <c r="G306" s="41">
        <v>0</v>
      </c>
      <c r="H306" s="41"/>
      <c r="I306" s="41">
        <v>0</v>
      </c>
      <c r="J306" s="41"/>
      <c r="K306" s="41">
        <v>1</v>
      </c>
      <c r="L306" s="41"/>
      <c r="M306" s="41">
        <v>0</v>
      </c>
      <c r="N306" s="41">
        <f>D306+F306+G306</f>
        <v>1</v>
      </c>
      <c r="O306" s="41">
        <f>I306+K306+M306</f>
        <v>1</v>
      </c>
      <c r="P306" s="41">
        <f>N306+O306</f>
        <v>2</v>
      </c>
      <c r="Q306" s="16"/>
      <c r="R306" s="24">
        <f>P306</f>
        <v>2</v>
      </c>
      <c r="S306" s="3">
        <v>0.9</v>
      </c>
      <c r="T306" s="26">
        <f>R306*S306</f>
        <v>1.8</v>
      </c>
    </row>
    <row r="307" spans="1:20" ht="12.75" customHeight="1" x14ac:dyDescent="0.2">
      <c r="A307" s="53">
        <v>21</v>
      </c>
      <c r="B307" s="96">
        <v>21</v>
      </c>
      <c r="C307" s="21" t="s">
        <v>22</v>
      </c>
      <c r="D307" s="39">
        <v>329.06251612903225</v>
      </c>
      <c r="E307" s="107">
        <v>39.742946236559142</v>
      </c>
      <c r="F307" s="108">
        <v>12.089727598566308</v>
      </c>
      <c r="G307" s="40">
        <v>8.0571326164874557E-2</v>
      </c>
      <c r="H307" s="39">
        <v>16.074845878136202</v>
      </c>
      <c r="I307" s="40">
        <v>4.8912473118279598</v>
      </c>
      <c r="J307" s="39">
        <v>92.245863799283157</v>
      </c>
      <c r="K307" s="40">
        <v>28.03443010752688</v>
      </c>
      <c r="L307" s="39">
        <v>84.238709677419351</v>
      </c>
      <c r="M307" s="39">
        <v>4.3751899641577063</v>
      </c>
      <c r="N307" s="66"/>
      <c r="O307" s="66"/>
      <c r="P307" s="66"/>
      <c r="Q307" s="10">
        <v>1395</v>
      </c>
      <c r="R307" s="3"/>
      <c r="S307" s="3"/>
      <c r="T307" s="26"/>
    </row>
    <row r="308" spans="1:20" x14ac:dyDescent="0.2">
      <c r="A308" s="53"/>
      <c r="B308" s="96"/>
      <c r="C308" s="21" t="s">
        <v>23</v>
      </c>
      <c r="D308" s="41">
        <v>1</v>
      </c>
      <c r="E308" s="109"/>
      <c r="F308" s="109">
        <v>0</v>
      </c>
      <c r="G308" s="41">
        <v>0</v>
      </c>
      <c r="H308" s="41"/>
      <c r="I308" s="41">
        <v>0</v>
      </c>
      <c r="J308" s="41"/>
      <c r="K308" s="41">
        <v>0</v>
      </c>
      <c r="L308" s="41"/>
      <c r="M308" s="41">
        <v>0</v>
      </c>
      <c r="N308" s="41">
        <f>D308+F308+G308</f>
        <v>1</v>
      </c>
      <c r="O308" s="41">
        <f>I308+K308+M308</f>
        <v>0</v>
      </c>
      <c r="P308" s="41">
        <f>N308+O308</f>
        <v>1</v>
      </c>
      <c r="Q308" s="16"/>
      <c r="R308" s="24">
        <f>P308</f>
        <v>1</v>
      </c>
      <c r="S308" s="3">
        <v>1</v>
      </c>
      <c r="T308" s="26">
        <f>R308*S308</f>
        <v>1</v>
      </c>
    </row>
    <row r="309" spans="1:20" ht="12.75" customHeight="1" x14ac:dyDescent="0.2">
      <c r="A309" s="53">
        <v>22</v>
      </c>
      <c r="B309" s="96">
        <v>36</v>
      </c>
      <c r="C309" s="21" t="s">
        <v>22</v>
      </c>
      <c r="D309" s="39">
        <v>341.66</v>
      </c>
      <c r="E309" s="107">
        <v>48.56</v>
      </c>
      <c r="F309" s="108">
        <v>14.21</v>
      </c>
      <c r="G309" s="40">
        <v>0.05</v>
      </c>
      <c r="H309" s="39">
        <v>18.309999999999999</v>
      </c>
      <c r="I309" s="40">
        <v>5.36</v>
      </c>
      <c r="J309" s="39">
        <v>93.16</v>
      </c>
      <c r="K309" s="40">
        <v>27.27</v>
      </c>
      <c r="L309" s="39">
        <v>85</v>
      </c>
      <c r="M309" s="39">
        <v>4.41</v>
      </c>
      <c r="N309" s="66"/>
      <c r="O309" s="66"/>
      <c r="P309" s="66"/>
      <c r="Q309" s="10">
        <v>1420</v>
      </c>
      <c r="R309" s="3"/>
      <c r="S309" s="3"/>
      <c r="T309" s="26"/>
    </row>
    <row r="310" spans="1:20" x14ac:dyDescent="0.2">
      <c r="A310" s="53"/>
      <c r="B310" s="96"/>
      <c r="C310" s="21" t="s">
        <v>23</v>
      </c>
      <c r="D310" s="41">
        <v>1</v>
      </c>
      <c r="E310" s="109"/>
      <c r="F310" s="109">
        <v>1</v>
      </c>
      <c r="G310" s="41">
        <v>0</v>
      </c>
      <c r="H310" s="41"/>
      <c r="I310" s="41">
        <v>1</v>
      </c>
      <c r="J310" s="41"/>
      <c r="K310" s="41">
        <v>1</v>
      </c>
      <c r="L310" s="41"/>
      <c r="M310" s="41">
        <v>0</v>
      </c>
      <c r="N310" s="41">
        <f>D310+F310+G310</f>
        <v>2</v>
      </c>
      <c r="O310" s="41">
        <f>I310+K310+M310</f>
        <v>2</v>
      </c>
      <c r="P310" s="41">
        <f>N310+O310</f>
        <v>4</v>
      </c>
      <c r="Q310" s="16"/>
      <c r="R310" s="24">
        <f>P310</f>
        <v>4</v>
      </c>
      <c r="S310" s="3">
        <v>0.2</v>
      </c>
      <c r="T310" s="26">
        <f>R310*S310</f>
        <v>0.8</v>
      </c>
    </row>
    <row r="313" spans="1:20" ht="15.75" x14ac:dyDescent="0.25">
      <c r="A313" s="63" t="s">
        <v>32</v>
      </c>
      <c r="B313" s="68"/>
      <c r="C313" s="68"/>
      <c r="D313" s="68"/>
      <c r="E313" s="68"/>
      <c r="F313" s="68"/>
      <c r="G313" s="68"/>
      <c r="H313" s="68"/>
      <c r="I313" s="68"/>
      <c r="J313" s="68"/>
      <c r="K313" s="69"/>
      <c r="L313" s="69"/>
      <c r="M313" s="69"/>
      <c r="N313" s="69"/>
      <c r="O313" s="69"/>
      <c r="P313" s="69"/>
      <c r="Q313" s="69"/>
      <c r="R313" s="69"/>
      <c r="S313" s="70"/>
    </row>
    <row r="314" spans="1:20" x14ac:dyDescent="0.2">
      <c r="A314" s="3"/>
      <c r="B314" s="5"/>
      <c r="C314" s="3"/>
      <c r="D314" s="3"/>
      <c r="E314" s="101"/>
      <c r="F314" s="101"/>
      <c r="G314" s="3"/>
      <c r="H314" s="3"/>
      <c r="I314" s="3"/>
      <c r="J314" s="3"/>
      <c r="K314" s="3"/>
      <c r="L314" s="3"/>
      <c r="M314" s="3"/>
      <c r="N314" s="2"/>
      <c r="O314" s="3"/>
      <c r="P314" s="71"/>
      <c r="Q314" s="71"/>
      <c r="R314" s="71"/>
      <c r="S314" s="71"/>
    </row>
    <row r="315" spans="1:20" ht="38.25" customHeight="1" x14ac:dyDescent="0.2">
      <c r="A315" s="1" t="s">
        <v>25</v>
      </c>
      <c r="B315" s="72" t="s">
        <v>3</v>
      </c>
      <c r="C315" s="14" t="s">
        <v>11</v>
      </c>
      <c r="D315" s="8" t="s">
        <v>12</v>
      </c>
      <c r="E315" s="8"/>
      <c r="F315" s="9" t="s">
        <v>14</v>
      </c>
      <c r="G315" s="9"/>
      <c r="H315" s="8" t="s">
        <v>15</v>
      </c>
      <c r="I315" s="8"/>
      <c r="J315" s="8" t="s">
        <v>33</v>
      </c>
      <c r="K315" s="8"/>
      <c r="L315" s="73" t="s">
        <v>34</v>
      </c>
      <c r="M315" s="74" t="s">
        <v>35</v>
      </c>
      <c r="N315" s="73" t="s">
        <v>6</v>
      </c>
      <c r="O315" s="74"/>
      <c r="P315" s="75" t="s">
        <v>7</v>
      </c>
      <c r="Q315" s="74" t="s">
        <v>8</v>
      </c>
      <c r="R315" s="76" t="s">
        <v>9</v>
      </c>
      <c r="S315" s="74" t="s">
        <v>10</v>
      </c>
    </row>
    <row r="316" spans="1:20" ht="12.75" customHeight="1" x14ac:dyDescent="0.2">
      <c r="A316" s="1"/>
      <c r="B316" s="72"/>
      <c r="C316" s="8" t="s">
        <v>20</v>
      </c>
      <c r="D316" s="8" t="s">
        <v>20</v>
      </c>
      <c r="E316" s="102" t="s">
        <v>21</v>
      </c>
      <c r="F316" s="102" t="s">
        <v>20</v>
      </c>
      <c r="G316" s="8" t="s">
        <v>21</v>
      </c>
      <c r="H316" s="8" t="s">
        <v>20</v>
      </c>
      <c r="I316" s="8" t="s">
        <v>21</v>
      </c>
      <c r="J316" s="8" t="s">
        <v>20</v>
      </c>
      <c r="K316" s="8" t="s">
        <v>21</v>
      </c>
      <c r="L316" s="8" t="s">
        <v>21</v>
      </c>
      <c r="M316" s="8" t="s">
        <v>21</v>
      </c>
      <c r="N316" s="73"/>
      <c r="O316" s="19"/>
      <c r="P316" s="77"/>
      <c r="Q316" s="78"/>
      <c r="R316" s="79"/>
      <c r="S316" s="78"/>
    </row>
    <row r="317" spans="1:20" x14ac:dyDescent="0.2">
      <c r="A317" s="80"/>
      <c r="B317" s="81"/>
      <c r="C317" s="82"/>
      <c r="D317" s="82"/>
      <c r="E317" s="112"/>
      <c r="F317" s="112"/>
      <c r="G317" s="82"/>
      <c r="H317" s="82"/>
      <c r="I317" s="82"/>
      <c r="J317" s="82"/>
      <c r="K317" s="82"/>
      <c r="L317" s="82"/>
      <c r="M317" s="82"/>
      <c r="N317" s="83"/>
      <c r="O317" s="84"/>
      <c r="P317" s="77"/>
      <c r="Q317" s="78"/>
      <c r="R317" s="79"/>
      <c r="S317" s="78"/>
    </row>
    <row r="318" spans="1:20" ht="12.75" customHeight="1" x14ac:dyDescent="0.2">
      <c r="A318" s="85">
        <v>1</v>
      </c>
      <c r="B318" s="96" t="s">
        <v>37</v>
      </c>
      <c r="C318" s="66">
        <v>876.90275202932719</v>
      </c>
      <c r="D318" s="66">
        <v>105.14992668237758</v>
      </c>
      <c r="E318" s="113">
        <v>11.988625294579732</v>
      </c>
      <c r="F318" s="114">
        <v>52.423836082744167</v>
      </c>
      <c r="G318" s="40">
        <v>5.9819664833726094</v>
      </c>
      <c r="H318" s="66">
        <v>269.29587850222572</v>
      </c>
      <c r="I318" s="86">
        <v>30.708080649384655</v>
      </c>
      <c r="J318" s="87">
        <v>7.7857109190887659</v>
      </c>
      <c r="K318" s="86">
        <v>8.8795260539408218</v>
      </c>
      <c r="L318" s="75">
        <v>36.831374705420266</v>
      </c>
      <c r="M318" s="24">
        <v>62.271183555904685</v>
      </c>
      <c r="N318" s="24"/>
      <c r="O318" s="26"/>
      <c r="P318" s="71">
        <v>381.9</v>
      </c>
      <c r="Q318" s="71"/>
      <c r="R318" s="71"/>
      <c r="S318" s="88"/>
    </row>
    <row r="319" spans="1:20" x14ac:dyDescent="0.2">
      <c r="A319" s="85"/>
      <c r="B319" s="96"/>
      <c r="C319" s="41">
        <v>1</v>
      </c>
      <c r="D319" s="41"/>
      <c r="E319" s="109">
        <v>0</v>
      </c>
      <c r="F319" s="109"/>
      <c r="G319" s="41">
        <v>1</v>
      </c>
      <c r="H319" s="41"/>
      <c r="I319" s="41">
        <v>0</v>
      </c>
      <c r="J319" s="87"/>
      <c r="K319" s="41">
        <v>0</v>
      </c>
      <c r="L319" s="89">
        <v>1</v>
      </c>
      <c r="M319" s="24">
        <v>0</v>
      </c>
      <c r="N319" s="24">
        <f>C319+E319+G319+I319+K319+L319+M319</f>
        <v>3</v>
      </c>
      <c r="O319" s="26"/>
      <c r="P319" s="71"/>
      <c r="Q319" s="71"/>
      <c r="R319" s="71">
        <v>1</v>
      </c>
      <c r="S319" s="88">
        <f>N319*R319</f>
        <v>3</v>
      </c>
    </row>
    <row r="320" spans="1:20" ht="12.75" customHeight="1" x14ac:dyDescent="0.2">
      <c r="A320" s="85">
        <v>2</v>
      </c>
      <c r="B320" s="96" t="s">
        <v>38</v>
      </c>
      <c r="C320" s="66">
        <v>872.24833333333345</v>
      </c>
      <c r="D320" s="66">
        <v>112.3516666666667</v>
      </c>
      <c r="E320" s="113">
        <v>12.873333333333335</v>
      </c>
      <c r="F320" s="114">
        <v>41.338333333333338</v>
      </c>
      <c r="G320" s="40">
        <v>4.748333333333334</v>
      </c>
      <c r="H320" s="66">
        <v>281.82666666666671</v>
      </c>
      <c r="I320" s="86">
        <v>32.31333333333334</v>
      </c>
      <c r="J320" s="39">
        <v>7.5500000000000007</v>
      </c>
      <c r="K320" s="40">
        <v>8.6533333333333342</v>
      </c>
      <c r="L320" s="90">
        <v>37.678333333333335</v>
      </c>
      <c r="M320" s="23">
        <v>71.203333333333347</v>
      </c>
      <c r="N320" s="24"/>
      <c r="O320" s="26"/>
      <c r="P320" s="71">
        <v>600</v>
      </c>
      <c r="Q320" s="71"/>
      <c r="R320" s="71"/>
      <c r="S320" s="88"/>
    </row>
    <row r="321" spans="1:19" x14ac:dyDescent="0.2">
      <c r="A321" s="85"/>
      <c r="B321" s="96"/>
      <c r="C321" s="41">
        <v>1</v>
      </c>
      <c r="D321" s="41"/>
      <c r="E321" s="109">
        <v>0</v>
      </c>
      <c r="F321" s="109"/>
      <c r="G321" s="41">
        <v>1</v>
      </c>
      <c r="H321" s="41"/>
      <c r="I321" s="41">
        <v>0</v>
      </c>
      <c r="J321" s="87"/>
      <c r="K321" s="41">
        <v>0</v>
      </c>
      <c r="L321" s="89">
        <v>0</v>
      </c>
      <c r="M321" s="24">
        <v>0</v>
      </c>
      <c r="N321" s="24">
        <f>C321+E321+G321+I321+K321+L321+M321</f>
        <v>2</v>
      </c>
      <c r="O321" s="26"/>
      <c r="P321" s="71"/>
      <c r="Q321" s="71"/>
      <c r="R321" s="71">
        <v>1</v>
      </c>
      <c r="S321" s="88">
        <f>N321*R321</f>
        <v>2</v>
      </c>
    </row>
    <row r="322" spans="1:19" x14ac:dyDescent="0.2">
      <c r="A322" s="85">
        <v>3</v>
      </c>
      <c r="B322" s="96" t="s">
        <v>39</v>
      </c>
      <c r="C322" s="39">
        <v>853.2</v>
      </c>
      <c r="D322" s="39">
        <v>94.77</v>
      </c>
      <c r="E322" s="108">
        <v>11.11</v>
      </c>
      <c r="F322" s="107">
        <v>49.3</v>
      </c>
      <c r="G322" s="40">
        <v>5.78</v>
      </c>
      <c r="H322" s="39">
        <v>279.69</v>
      </c>
      <c r="I322" s="40">
        <v>32.78</v>
      </c>
      <c r="J322" s="39">
        <v>7.2</v>
      </c>
      <c r="K322" s="40">
        <v>8.44</v>
      </c>
      <c r="L322" s="90">
        <v>37.619999999999997</v>
      </c>
      <c r="M322" s="23">
        <v>68.87</v>
      </c>
      <c r="N322" s="24"/>
      <c r="O322" s="26"/>
      <c r="P322" s="71">
        <v>1703</v>
      </c>
      <c r="Q322" s="71"/>
      <c r="R322" s="71"/>
      <c r="S322" s="88"/>
    </row>
    <row r="323" spans="1:19" x14ac:dyDescent="0.2">
      <c r="A323" s="85"/>
      <c r="B323" s="96"/>
      <c r="C323" s="41">
        <v>1</v>
      </c>
      <c r="D323" s="41"/>
      <c r="E323" s="109">
        <v>0</v>
      </c>
      <c r="F323" s="109"/>
      <c r="G323" s="41">
        <v>1</v>
      </c>
      <c r="H323" s="41"/>
      <c r="I323" s="41">
        <v>0</v>
      </c>
      <c r="J323" s="87"/>
      <c r="K323" s="41">
        <v>0</v>
      </c>
      <c r="L323" s="89">
        <v>0</v>
      </c>
      <c r="M323" s="24">
        <v>0</v>
      </c>
      <c r="N323" s="24">
        <f>C323+E323+G323+I323+K323+L323+M323</f>
        <v>2</v>
      </c>
      <c r="O323" s="26"/>
      <c r="P323" s="71"/>
      <c r="Q323" s="71"/>
      <c r="R323" s="71">
        <v>1</v>
      </c>
      <c r="S323" s="88">
        <f>N323*R323</f>
        <v>2</v>
      </c>
    </row>
    <row r="324" spans="1:19" x14ac:dyDescent="0.2">
      <c r="A324" s="85">
        <v>4</v>
      </c>
      <c r="B324" s="96">
        <v>60</v>
      </c>
      <c r="C324" s="91">
        <v>857.5</v>
      </c>
      <c r="D324" s="91">
        <v>109.38</v>
      </c>
      <c r="E324" s="115">
        <v>12.76</v>
      </c>
      <c r="F324" s="116">
        <v>53.54</v>
      </c>
      <c r="G324" s="92">
        <v>6.24</v>
      </c>
      <c r="H324" s="91">
        <v>278.51</v>
      </c>
      <c r="I324" s="92">
        <v>32.479999999999997</v>
      </c>
      <c r="J324" s="39">
        <v>7.4</v>
      </c>
      <c r="K324" s="40">
        <v>8.6300000000000008</v>
      </c>
      <c r="L324" s="90">
        <v>37.81</v>
      </c>
      <c r="M324" s="23">
        <v>69.23</v>
      </c>
      <c r="N324" s="24"/>
      <c r="O324" s="26"/>
      <c r="P324" s="71">
        <v>300</v>
      </c>
      <c r="Q324" s="71"/>
      <c r="R324" s="71"/>
      <c r="S324" s="88"/>
    </row>
    <row r="325" spans="1:19" x14ac:dyDescent="0.2">
      <c r="A325" s="85"/>
      <c r="B325" s="96"/>
      <c r="C325" s="41">
        <v>1</v>
      </c>
      <c r="D325" s="41"/>
      <c r="E325" s="109">
        <v>0</v>
      </c>
      <c r="F325" s="109"/>
      <c r="G325" s="41">
        <v>1</v>
      </c>
      <c r="H325" s="41"/>
      <c r="I325" s="41">
        <v>0</v>
      </c>
      <c r="J325" s="87"/>
      <c r="K325" s="41">
        <v>0</v>
      </c>
      <c r="L325" s="89">
        <v>0</v>
      </c>
      <c r="M325" s="24">
        <v>0</v>
      </c>
      <c r="N325" s="24">
        <f>C325+E325+G325+I325+K325+L325+M325</f>
        <v>2</v>
      </c>
      <c r="O325" s="26"/>
      <c r="P325" s="71"/>
      <c r="Q325" s="71"/>
      <c r="R325" s="71">
        <v>1</v>
      </c>
      <c r="S325" s="88">
        <f>N325*R325</f>
        <v>2</v>
      </c>
    </row>
    <row r="326" spans="1:19" x14ac:dyDescent="0.2">
      <c r="A326" s="85">
        <v>5</v>
      </c>
      <c r="B326" s="96">
        <v>59</v>
      </c>
      <c r="C326" s="66">
        <v>893.04</v>
      </c>
      <c r="D326" s="66">
        <v>97.8</v>
      </c>
      <c r="E326" s="113">
        <v>10.95</v>
      </c>
      <c r="F326" s="114">
        <v>58.72</v>
      </c>
      <c r="G326" s="40">
        <v>6.58</v>
      </c>
      <c r="H326" s="66">
        <v>296.73</v>
      </c>
      <c r="I326" s="86">
        <v>33.229999999999997</v>
      </c>
      <c r="J326" s="39">
        <v>7.62</v>
      </c>
      <c r="K326" s="40">
        <v>8.5299999999999994</v>
      </c>
      <c r="L326" s="90">
        <v>39.729999999999997</v>
      </c>
      <c r="M326" s="23">
        <v>67.61</v>
      </c>
      <c r="N326" s="24"/>
      <c r="O326" s="26"/>
      <c r="P326" s="71">
        <v>364</v>
      </c>
      <c r="Q326" s="71"/>
      <c r="R326" s="71"/>
      <c r="S326" s="88"/>
    </row>
    <row r="327" spans="1:19" x14ac:dyDescent="0.2">
      <c r="A327" s="85"/>
      <c r="B327" s="96"/>
      <c r="C327" s="41">
        <v>1</v>
      </c>
      <c r="D327" s="41"/>
      <c r="E327" s="109">
        <v>0</v>
      </c>
      <c r="F327" s="109"/>
      <c r="G327" s="41">
        <v>1</v>
      </c>
      <c r="H327" s="41"/>
      <c r="I327" s="41">
        <v>0</v>
      </c>
      <c r="J327" s="87"/>
      <c r="K327" s="41">
        <v>0</v>
      </c>
      <c r="L327" s="89">
        <v>0</v>
      </c>
      <c r="M327" s="24">
        <v>0</v>
      </c>
      <c r="N327" s="24">
        <f>C327+E327+G327+I327+K327+L327+M327</f>
        <v>2</v>
      </c>
      <c r="O327" s="26"/>
      <c r="P327" s="71"/>
      <c r="Q327" s="71"/>
      <c r="R327" s="71">
        <v>1</v>
      </c>
      <c r="S327" s="88">
        <f>N327*R327</f>
        <v>2</v>
      </c>
    </row>
    <row r="328" spans="1:19" ht="12.75" customHeight="1" x14ac:dyDescent="0.2">
      <c r="A328" s="85">
        <v>6</v>
      </c>
      <c r="B328" s="96">
        <v>2</v>
      </c>
      <c r="C328" s="42">
        <v>876.70928110220905</v>
      </c>
      <c r="D328" s="42">
        <v>86.485474334333901</v>
      </c>
      <c r="E328" s="108">
        <v>9.8687125056686913</v>
      </c>
      <c r="F328" s="107">
        <v>54.821936424298713</v>
      </c>
      <c r="G328" s="43">
        <v>6.2518727190273609</v>
      </c>
      <c r="H328" s="42">
        <v>276.57712052173542</v>
      </c>
      <c r="I328" s="43">
        <v>31.545901699527068</v>
      </c>
      <c r="J328" s="42">
        <v>7.6813611333059795</v>
      </c>
      <c r="K328" s="43">
        <v>8.7644857149027136</v>
      </c>
      <c r="L328" s="91">
        <v>37.272041591983943</v>
      </c>
      <c r="M328" s="32">
        <v>62.907363897466915</v>
      </c>
      <c r="N328" s="24"/>
      <c r="O328" s="38"/>
      <c r="P328" s="71">
        <v>463.1</v>
      </c>
      <c r="Q328" s="71"/>
      <c r="R328" s="71"/>
      <c r="S328" s="88"/>
    </row>
    <row r="329" spans="1:19" x14ac:dyDescent="0.2">
      <c r="A329" s="85"/>
      <c r="B329" s="96"/>
      <c r="C329" s="44">
        <v>1</v>
      </c>
      <c r="D329" s="44"/>
      <c r="E329" s="109">
        <v>0</v>
      </c>
      <c r="F329" s="109"/>
      <c r="G329" s="44">
        <v>1</v>
      </c>
      <c r="H329" s="44"/>
      <c r="I329" s="44">
        <v>0</v>
      </c>
      <c r="J329" s="93"/>
      <c r="K329" s="44">
        <v>0</v>
      </c>
      <c r="L329" s="94">
        <v>0</v>
      </c>
      <c r="M329" s="36">
        <v>0</v>
      </c>
      <c r="N329" s="24">
        <f>C329+E329+G329+I329+K329+L329+M329</f>
        <v>2</v>
      </c>
      <c r="O329" s="38"/>
      <c r="P329" s="71"/>
      <c r="Q329" s="71"/>
      <c r="R329" s="71">
        <v>1</v>
      </c>
      <c r="S329" s="88">
        <f>N329*R329</f>
        <v>2</v>
      </c>
    </row>
    <row r="330" spans="1:19" ht="12.75" customHeight="1" x14ac:dyDescent="0.2">
      <c r="A330" s="85">
        <v>7</v>
      </c>
      <c r="B330" s="96">
        <v>14</v>
      </c>
      <c r="C330" s="39">
        <v>855.07799999999997</v>
      </c>
      <c r="D330" s="39">
        <v>71.146000000000001</v>
      </c>
      <c r="E330" s="108">
        <v>6.0640000000000001</v>
      </c>
      <c r="F330" s="107">
        <v>49.698</v>
      </c>
      <c r="G330" s="40">
        <v>5.8240000000000007</v>
      </c>
      <c r="H330" s="39">
        <v>285.11200000000002</v>
      </c>
      <c r="I330" s="40">
        <v>33.361999999999995</v>
      </c>
      <c r="J330" s="39">
        <v>6.3820000000000006</v>
      </c>
      <c r="K330" s="40">
        <v>7.4939999999999998</v>
      </c>
      <c r="L330" s="90">
        <v>38.423999999999999</v>
      </c>
      <c r="M330" s="23">
        <v>66.932000000000002</v>
      </c>
      <c r="N330" s="24"/>
      <c r="O330" s="26"/>
      <c r="P330" s="71">
        <v>750</v>
      </c>
      <c r="Q330" s="71"/>
      <c r="R330" s="71"/>
      <c r="S330" s="88"/>
    </row>
    <row r="331" spans="1:19" x14ac:dyDescent="0.2">
      <c r="A331" s="85"/>
      <c r="B331" s="96"/>
      <c r="C331" s="41">
        <v>1</v>
      </c>
      <c r="D331" s="41"/>
      <c r="E331" s="109">
        <v>0</v>
      </c>
      <c r="F331" s="109"/>
      <c r="G331" s="41">
        <v>1</v>
      </c>
      <c r="H331" s="41"/>
      <c r="I331" s="41">
        <v>0</v>
      </c>
      <c r="J331" s="87"/>
      <c r="K331" s="41">
        <v>0</v>
      </c>
      <c r="L331" s="89">
        <v>0</v>
      </c>
      <c r="M331" s="24">
        <v>0</v>
      </c>
      <c r="N331" s="24">
        <f>C331+E331+G331+I331+K331+L331+M331</f>
        <v>2</v>
      </c>
      <c r="O331" s="26"/>
      <c r="P331" s="71"/>
      <c r="Q331" s="71"/>
      <c r="R331" s="71">
        <v>1</v>
      </c>
      <c r="S331" s="88">
        <f>N331*R331</f>
        <v>2</v>
      </c>
    </row>
    <row r="332" spans="1:19" x14ac:dyDescent="0.2">
      <c r="A332" s="85">
        <v>8</v>
      </c>
      <c r="B332" s="96">
        <v>19</v>
      </c>
      <c r="C332" s="91">
        <v>838.62</v>
      </c>
      <c r="D332" s="91">
        <v>47.91</v>
      </c>
      <c r="E332" s="115">
        <v>5.71</v>
      </c>
      <c r="F332" s="116">
        <v>37.46</v>
      </c>
      <c r="G332" s="92">
        <v>4.47</v>
      </c>
      <c r="H332" s="91">
        <v>284.8</v>
      </c>
      <c r="I332" s="92">
        <v>33.96</v>
      </c>
      <c r="J332" s="39">
        <v>7.07</v>
      </c>
      <c r="K332" s="40">
        <v>8.43</v>
      </c>
      <c r="L332" s="90">
        <v>39</v>
      </c>
      <c r="M332" s="23">
        <v>67.87</v>
      </c>
      <c r="N332" s="24"/>
      <c r="O332" s="26"/>
      <c r="P332" s="71">
        <v>5.0960000000000001</v>
      </c>
      <c r="Q332" s="71"/>
      <c r="R332" s="71"/>
      <c r="S332" s="88"/>
    </row>
    <row r="333" spans="1:19" x14ac:dyDescent="0.2">
      <c r="A333" s="85"/>
      <c r="B333" s="96"/>
      <c r="C333" s="41">
        <v>1</v>
      </c>
      <c r="D333" s="41"/>
      <c r="E333" s="109">
        <v>0</v>
      </c>
      <c r="F333" s="109"/>
      <c r="G333" s="41">
        <v>1</v>
      </c>
      <c r="H333" s="41"/>
      <c r="I333" s="41">
        <v>0</v>
      </c>
      <c r="J333" s="87"/>
      <c r="K333" s="41">
        <v>0</v>
      </c>
      <c r="L333" s="89">
        <v>0</v>
      </c>
      <c r="M333" s="24">
        <v>0</v>
      </c>
      <c r="N333" s="24">
        <f>C333+E333+G333+I333+K333+L333+M333</f>
        <v>2</v>
      </c>
      <c r="O333" s="26"/>
      <c r="P333" s="71"/>
      <c r="Q333" s="71"/>
      <c r="R333" s="71">
        <v>1</v>
      </c>
      <c r="S333" s="88">
        <f>N333*R333</f>
        <v>2</v>
      </c>
    </row>
    <row r="334" spans="1:19" x14ac:dyDescent="0.2">
      <c r="A334" s="85">
        <v>9</v>
      </c>
      <c r="B334" s="96">
        <v>45</v>
      </c>
      <c r="C334" s="39">
        <v>831.43</v>
      </c>
      <c r="D334" s="39">
        <v>119.62</v>
      </c>
      <c r="E334" s="108">
        <v>14.39</v>
      </c>
      <c r="F334" s="107">
        <v>52.47</v>
      </c>
      <c r="G334" s="40">
        <v>6.31</v>
      </c>
      <c r="H334" s="39">
        <v>266.58999999999997</v>
      </c>
      <c r="I334" s="40">
        <v>32.06</v>
      </c>
      <c r="J334" s="39">
        <v>7.22</v>
      </c>
      <c r="K334" s="40">
        <v>8.68</v>
      </c>
      <c r="L334" s="90">
        <v>36.369999999999997</v>
      </c>
      <c r="M334" s="23">
        <v>70.430000000000007</v>
      </c>
      <c r="N334" s="2"/>
      <c r="O334" s="26"/>
      <c r="P334" s="71">
        <v>200</v>
      </c>
      <c r="Q334" s="71"/>
      <c r="R334" s="71"/>
      <c r="S334" s="71"/>
    </row>
    <row r="335" spans="1:19" x14ac:dyDescent="0.2">
      <c r="A335" s="85"/>
      <c r="B335" s="96"/>
      <c r="C335" s="41">
        <v>1</v>
      </c>
      <c r="D335" s="41"/>
      <c r="E335" s="109">
        <v>1</v>
      </c>
      <c r="F335" s="109"/>
      <c r="G335" s="41">
        <v>1</v>
      </c>
      <c r="H335" s="41"/>
      <c r="I335" s="41">
        <v>0</v>
      </c>
      <c r="J335" s="87"/>
      <c r="K335" s="41">
        <v>0</v>
      </c>
      <c r="L335" s="89">
        <v>1</v>
      </c>
      <c r="M335" s="24">
        <v>0</v>
      </c>
      <c r="N335" s="24">
        <f>C335+E335+G335+I335+K335+L335+M335</f>
        <v>4</v>
      </c>
      <c r="O335" s="26"/>
      <c r="P335" s="71"/>
      <c r="Q335" s="71"/>
      <c r="R335" s="71">
        <v>0.3</v>
      </c>
      <c r="S335" s="88">
        <f>N335*R335</f>
        <v>1.2</v>
      </c>
    </row>
    <row r="336" spans="1:19" ht="12.75" customHeight="1" x14ac:dyDescent="0.2">
      <c r="A336" s="85">
        <v>10</v>
      </c>
      <c r="B336" s="96">
        <v>38</v>
      </c>
      <c r="C336" s="42">
        <v>865.57</v>
      </c>
      <c r="D336" s="42">
        <v>120.73</v>
      </c>
      <c r="E336" s="108">
        <v>13.95</v>
      </c>
      <c r="F336" s="107">
        <v>41.48</v>
      </c>
      <c r="G336" s="43">
        <v>4.79</v>
      </c>
      <c r="H336" s="42">
        <v>274.07</v>
      </c>
      <c r="I336" s="43">
        <v>31.66</v>
      </c>
      <c r="J336" s="42">
        <v>7.57</v>
      </c>
      <c r="K336" s="43">
        <v>8.75</v>
      </c>
      <c r="L336" s="91">
        <v>35.6</v>
      </c>
      <c r="M336" s="32">
        <v>71.150000000000006</v>
      </c>
      <c r="N336" s="24"/>
      <c r="O336" s="38"/>
      <c r="P336" s="71">
        <v>150</v>
      </c>
      <c r="Q336" s="71"/>
      <c r="R336" s="71"/>
      <c r="S336" s="88"/>
    </row>
    <row r="337" spans="1:19" x14ac:dyDescent="0.2">
      <c r="A337" s="85"/>
      <c r="B337" s="96"/>
      <c r="C337" s="44">
        <v>1</v>
      </c>
      <c r="D337" s="44"/>
      <c r="E337" s="109">
        <v>1</v>
      </c>
      <c r="F337" s="109"/>
      <c r="G337" s="44">
        <v>1</v>
      </c>
      <c r="H337" s="44"/>
      <c r="I337" s="44">
        <v>0</v>
      </c>
      <c r="J337" s="93"/>
      <c r="K337" s="44">
        <v>0</v>
      </c>
      <c r="L337" s="94">
        <v>1</v>
      </c>
      <c r="M337" s="36">
        <v>0</v>
      </c>
      <c r="N337" s="24">
        <f>C337+E337+G337+I337+K337+L337+M337</f>
        <v>4</v>
      </c>
      <c r="O337" s="38"/>
      <c r="P337" s="71"/>
      <c r="Q337" s="71"/>
      <c r="R337" s="71">
        <v>0.3</v>
      </c>
      <c r="S337" s="88">
        <f t="shared" ref="S337:S355" si="200">N337*R337</f>
        <v>1.2</v>
      </c>
    </row>
    <row r="338" spans="1:19" ht="12.75" customHeight="1" x14ac:dyDescent="0.2">
      <c r="A338" s="85">
        <v>11</v>
      </c>
      <c r="B338" s="96">
        <v>58</v>
      </c>
      <c r="C338" s="39">
        <v>813.85</v>
      </c>
      <c r="D338" s="39">
        <v>88.99</v>
      </c>
      <c r="E338" s="108">
        <v>10.93</v>
      </c>
      <c r="F338" s="107">
        <v>40.74</v>
      </c>
      <c r="G338" s="40">
        <v>5.01</v>
      </c>
      <c r="H338" s="39">
        <v>871.98</v>
      </c>
      <c r="I338" s="40">
        <v>33.42</v>
      </c>
      <c r="J338" s="39">
        <v>6.92</v>
      </c>
      <c r="K338" s="40">
        <v>8.5</v>
      </c>
      <c r="L338" s="90">
        <v>41.19</v>
      </c>
      <c r="M338" s="23">
        <v>71.66</v>
      </c>
      <c r="N338" s="24"/>
      <c r="O338" s="26"/>
      <c r="P338" s="71">
        <v>150</v>
      </c>
      <c r="Q338" s="71"/>
      <c r="R338" s="71"/>
      <c r="S338" s="88"/>
    </row>
    <row r="339" spans="1:19" x14ac:dyDescent="0.2">
      <c r="A339" s="85"/>
      <c r="B339" s="96"/>
      <c r="C339" s="41">
        <v>0</v>
      </c>
      <c r="D339" s="41"/>
      <c r="E339" s="109">
        <v>0</v>
      </c>
      <c r="F339" s="109"/>
      <c r="G339" s="41">
        <v>1</v>
      </c>
      <c r="H339" s="41"/>
      <c r="I339" s="41">
        <v>0</v>
      </c>
      <c r="J339" s="87"/>
      <c r="K339" s="41">
        <v>0</v>
      </c>
      <c r="L339" s="89">
        <v>0</v>
      </c>
      <c r="M339" s="24">
        <v>0</v>
      </c>
      <c r="N339" s="24">
        <f>C339+E339+G339+I339+K339+L339+M339</f>
        <v>1</v>
      </c>
      <c r="O339" s="26"/>
      <c r="P339" s="71"/>
      <c r="Q339" s="71"/>
      <c r="R339" s="71">
        <v>1</v>
      </c>
      <c r="S339" s="88">
        <f>N339*R339</f>
        <v>1</v>
      </c>
    </row>
    <row r="340" spans="1:19" ht="12.75" customHeight="1" x14ac:dyDescent="0.2">
      <c r="A340" s="85">
        <v>12</v>
      </c>
      <c r="B340" s="96">
        <v>44</v>
      </c>
      <c r="C340" s="39">
        <v>805.68</v>
      </c>
      <c r="D340" s="39">
        <v>49.28</v>
      </c>
      <c r="E340" s="108">
        <v>6.12</v>
      </c>
      <c r="F340" s="107">
        <v>32.83</v>
      </c>
      <c r="G340" s="40">
        <v>4.07</v>
      </c>
      <c r="H340" s="39">
        <v>272.11</v>
      </c>
      <c r="I340" s="40">
        <v>33.770000000000003</v>
      </c>
      <c r="J340" s="39">
        <v>6.81</v>
      </c>
      <c r="K340" s="40">
        <v>8.4499999999999993</v>
      </c>
      <c r="L340" s="90">
        <v>40.130000000000003</v>
      </c>
      <c r="M340" s="23">
        <v>72.12</v>
      </c>
      <c r="N340" s="24"/>
      <c r="O340" s="26"/>
      <c r="P340" s="71"/>
      <c r="Q340" s="71"/>
      <c r="R340" s="71"/>
      <c r="S340" s="88"/>
    </row>
    <row r="341" spans="1:19" x14ac:dyDescent="0.2">
      <c r="A341" s="85"/>
      <c r="B341" s="96"/>
      <c r="C341" s="41">
        <v>0</v>
      </c>
      <c r="D341" s="41"/>
      <c r="E341" s="109">
        <v>0</v>
      </c>
      <c r="F341" s="109"/>
      <c r="G341" s="41">
        <v>1</v>
      </c>
      <c r="H341" s="41"/>
      <c r="I341" s="41">
        <v>0</v>
      </c>
      <c r="J341" s="87"/>
      <c r="K341" s="41">
        <v>0</v>
      </c>
      <c r="L341" s="89">
        <v>0</v>
      </c>
      <c r="M341" s="24">
        <v>0</v>
      </c>
      <c r="N341" s="24">
        <f t="shared" ref="N341" si="201">C341+E341+G341+I341+K341+L341+M341</f>
        <v>1</v>
      </c>
      <c r="O341" s="26"/>
      <c r="Q341" s="71"/>
      <c r="R341" s="71">
        <v>0.6</v>
      </c>
      <c r="S341" s="88">
        <f>N341*R341</f>
        <v>0.6</v>
      </c>
    </row>
    <row r="342" spans="1:19" x14ac:dyDescent="0.2">
      <c r="A342" s="85">
        <v>13</v>
      </c>
      <c r="B342" s="96">
        <v>40</v>
      </c>
      <c r="C342" s="39">
        <v>847.38</v>
      </c>
      <c r="D342" s="39">
        <v>107.2</v>
      </c>
      <c r="E342" s="108">
        <v>12.65</v>
      </c>
      <c r="F342" s="107">
        <v>41.8</v>
      </c>
      <c r="G342" s="40">
        <v>7.93</v>
      </c>
      <c r="H342" s="39">
        <v>255.32</v>
      </c>
      <c r="I342" s="40">
        <v>30.13</v>
      </c>
      <c r="J342" s="39">
        <v>7.59</v>
      </c>
      <c r="K342" s="40">
        <v>8.9600000000000009</v>
      </c>
      <c r="L342" s="90">
        <v>35.119999999999997</v>
      </c>
      <c r="M342" s="23">
        <v>67.52</v>
      </c>
      <c r="N342" s="24"/>
      <c r="O342" s="26"/>
      <c r="P342" s="71"/>
      <c r="Q342" s="71"/>
      <c r="R342" s="71"/>
      <c r="S342" s="88"/>
    </row>
    <row r="343" spans="1:19" x14ac:dyDescent="0.2">
      <c r="A343" s="85"/>
      <c r="B343" s="96"/>
      <c r="C343" s="41">
        <v>1</v>
      </c>
      <c r="D343" s="41"/>
      <c r="E343" s="109">
        <v>0</v>
      </c>
      <c r="F343" s="109"/>
      <c r="G343" s="41">
        <v>1</v>
      </c>
      <c r="H343" s="41"/>
      <c r="I343" s="41">
        <v>0</v>
      </c>
      <c r="J343" s="87"/>
      <c r="K343" s="41">
        <v>1</v>
      </c>
      <c r="L343" s="89">
        <v>1</v>
      </c>
      <c r="M343" s="24">
        <v>0</v>
      </c>
      <c r="N343" s="24">
        <f>C343+E343+G343+I343+K343+L343+M343</f>
        <v>4</v>
      </c>
      <c r="O343" s="26"/>
      <c r="P343" s="71"/>
      <c r="Q343" s="71"/>
      <c r="R343" s="71">
        <v>0.1</v>
      </c>
      <c r="S343" s="88">
        <f t="shared" si="200"/>
        <v>0.4</v>
      </c>
    </row>
    <row r="344" spans="1:19" ht="12.75" customHeight="1" x14ac:dyDescent="0.2">
      <c r="A344" s="85">
        <v>14</v>
      </c>
      <c r="B344" s="96">
        <v>24</v>
      </c>
      <c r="C344" s="66">
        <v>877.49842105263167</v>
      </c>
      <c r="D344" s="66">
        <v>106.88105263157895</v>
      </c>
      <c r="E344" s="113">
        <v>12.256842105263159</v>
      </c>
      <c r="F344" s="114">
        <v>50.219473684210527</v>
      </c>
      <c r="G344" s="40">
        <v>5.7100000000000009</v>
      </c>
      <c r="H344" s="66">
        <v>272.27263157894743</v>
      </c>
      <c r="I344" s="86">
        <v>31.004210526315791</v>
      </c>
      <c r="J344" s="39">
        <v>7.7478947368421061</v>
      </c>
      <c r="K344" s="40">
        <v>8.8294736842105266</v>
      </c>
      <c r="L344" s="90">
        <v>34.858421052631584</v>
      </c>
      <c r="M344" s="23">
        <v>58.72684210526316</v>
      </c>
      <c r="N344" s="24"/>
      <c r="O344" s="26"/>
      <c r="P344" s="71">
        <v>190</v>
      </c>
      <c r="Q344" s="71"/>
      <c r="R344" s="71"/>
      <c r="S344" s="88"/>
    </row>
    <row r="345" spans="1:19" x14ac:dyDescent="0.2">
      <c r="A345" s="85"/>
      <c r="B345" s="96"/>
      <c r="C345" s="41">
        <v>1</v>
      </c>
      <c r="D345" s="41"/>
      <c r="E345" s="109">
        <v>0</v>
      </c>
      <c r="F345" s="109"/>
      <c r="G345" s="41">
        <v>1</v>
      </c>
      <c r="H345" s="41"/>
      <c r="I345" s="41">
        <v>0</v>
      </c>
      <c r="J345" s="87"/>
      <c r="K345" s="41">
        <v>0</v>
      </c>
      <c r="L345" s="89">
        <v>1</v>
      </c>
      <c r="M345" s="24">
        <v>1</v>
      </c>
      <c r="N345" s="24">
        <f>C345+E345+G345+I345+K345+L345+M345</f>
        <v>4</v>
      </c>
      <c r="O345" s="26"/>
      <c r="P345" s="71"/>
      <c r="Q345" s="71"/>
      <c r="R345" s="71">
        <v>0.1</v>
      </c>
      <c r="S345" s="88">
        <f>N345*R345</f>
        <v>0.4</v>
      </c>
    </row>
    <row r="346" spans="1:19" x14ac:dyDescent="0.2">
      <c r="A346" s="85">
        <v>15</v>
      </c>
      <c r="B346" s="96">
        <v>57</v>
      </c>
      <c r="C346" s="39">
        <v>902.23</v>
      </c>
      <c r="D346" s="39">
        <v>109.34</v>
      </c>
      <c r="E346" s="108">
        <v>12.12</v>
      </c>
      <c r="F346" s="107">
        <v>63.66</v>
      </c>
      <c r="G346" s="40">
        <v>7.06</v>
      </c>
      <c r="H346" s="39">
        <v>287.99</v>
      </c>
      <c r="I346" s="40">
        <v>31.92</v>
      </c>
      <c r="J346" s="39">
        <v>7.86</v>
      </c>
      <c r="K346" s="40">
        <v>7.06</v>
      </c>
      <c r="L346" s="90">
        <v>37.51</v>
      </c>
      <c r="M346" s="23">
        <v>66.260000000000005</v>
      </c>
      <c r="N346" s="24"/>
      <c r="O346" s="26"/>
      <c r="P346" s="71">
        <v>110</v>
      </c>
      <c r="Q346" s="71"/>
      <c r="R346" s="71"/>
      <c r="S346" s="88"/>
    </row>
    <row r="347" spans="1:19" x14ac:dyDescent="0.2">
      <c r="A347" s="85"/>
      <c r="B347" s="96"/>
      <c r="C347" s="41">
        <v>1</v>
      </c>
      <c r="D347" s="41"/>
      <c r="E347" s="109">
        <v>0</v>
      </c>
      <c r="F347" s="109"/>
      <c r="G347" s="41">
        <v>1</v>
      </c>
      <c r="H347" s="41"/>
      <c r="I347" s="41">
        <v>0</v>
      </c>
      <c r="J347" s="87"/>
      <c r="K347" s="41">
        <v>0</v>
      </c>
      <c r="L347" s="89">
        <v>0</v>
      </c>
      <c r="M347" s="24">
        <v>0</v>
      </c>
      <c r="N347" s="24">
        <f>C347+E347+G347+I347+K347+L347+M347</f>
        <v>2</v>
      </c>
      <c r="O347" s="26"/>
      <c r="P347" s="71"/>
      <c r="Q347" s="71"/>
      <c r="R347" s="71">
        <v>0.2</v>
      </c>
      <c r="S347" s="88">
        <f>N347*R347</f>
        <v>0.4</v>
      </c>
    </row>
    <row r="348" spans="1:19" ht="12.75" customHeight="1" x14ac:dyDescent="0.2">
      <c r="A348" s="85">
        <v>16</v>
      </c>
      <c r="B348" s="96">
        <v>11</v>
      </c>
      <c r="C348" s="39">
        <v>872.49333333333357</v>
      </c>
      <c r="D348" s="39">
        <v>66.586666666666673</v>
      </c>
      <c r="E348" s="108">
        <v>7.6166666666666671</v>
      </c>
      <c r="F348" s="107">
        <v>48.70333333333334</v>
      </c>
      <c r="G348" s="40">
        <v>5.5766666666666671</v>
      </c>
      <c r="H348" s="39">
        <v>309.93000000000006</v>
      </c>
      <c r="I348" s="40">
        <v>35.513333333333343</v>
      </c>
      <c r="J348" s="39">
        <v>7.1666666666666679</v>
      </c>
      <c r="K348" s="40">
        <v>6.0900000000000007</v>
      </c>
      <c r="L348" s="90">
        <v>40.303333333333335</v>
      </c>
      <c r="M348" s="23">
        <v>65.176666666666677</v>
      </c>
      <c r="N348" s="24"/>
      <c r="O348" s="26"/>
      <c r="P348" s="71">
        <v>150</v>
      </c>
      <c r="Q348" s="71"/>
      <c r="R348" s="71"/>
      <c r="S348" s="88"/>
    </row>
    <row r="349" spans="1:19" x14ac:dyDescent="0.2">
      <c r="A349" s="85"/>
      <c r="B349" s="96"/>
      <c r="C349" s="41">
        <v>1</v>
      </c>
      <c r="D349" s="41"/>
      <c r="E349" s="109">
        <v>0</v>
      </c>
      <c r="F349" s="109"/>
      <c r="G349" s="41">
        <v>1</v>
      </c>
      <c r="H349" s="41"/>
      <c r="I349" s="41">
        <v>0</v>
      </c>
      <c r="J349" s="87"/>
      <c r="K349" s="41">
        <v>0</v>
      </c>
      <c r="L349" s="89">
        <v>0</v>
      </c>
      <c r="M349" s="24">
        <v>0</v>
      </c>
      <c r="N349" s="24">
        <f>C349+E349+G349+I349+K349+L349+M349</f>
        <v>2</v>
      </c>
      <c r="O349" s="26"/>
      <c r="P349" s="71"/>
      <c r="Q349" s="71"/>
      <c r="R349" s="71">
        <v>0.2</v>
      </c>
      <c r="S349" s="88">
        <f>N349*R349</f>
        <v>0.4</v>
      </c>
    </row>
    <row r="350" spans="1:19" x14ac:dyDescent="0.2">
      <c r="A350" s="85">
        <v>17</v>
      </c>
      <c r="B350" s="96">
        <v>25</v>
      </c>
      <c r="C350" s="39">
        <v>843.69</v>
      </c>
      <c r="D350" s="39">
        <v>78.55</v>
      </c>
      <c r="E350" s="108">
        <v>6.37</v>
      </c>
      <c r="F350" s="107">
        <v>58.6</v>
      </c>
      <c r="G350" s="40">
        <v>5.37</v>
      </c>
      <c r="H350" s="39">
        <v>300.64999999999998</v>
      </c>
      <c r="I350" s="40">
        <v>29.6</v>
      </c>
      <c r="J350" s="39">
        <v>6.92</v>
      </c>
      <c r="K350" s="40">
        <v>8.1999999999999993</v>
      </c>
      <c r="L350" s="90">
        <v>41.41</v>
      </c>
      <c r="M350" s="23">
        <v>70.77</v>
      </c>
      <c r="N350" s="24"/>
      <c r="O350" s="26"/>
      <c r="P350" s="71"/>
      <c r="Q350" s="71"/>
      <c r="R350" s="71"/>
      <c r="S350" s="88"/>
    </row>
    <row r="351" spans="1:19" x14ac:dyDescent="0.2">
      <c r="A351" s="85"/>
      <c r="B351" s="96"/>
      <c r="C351" s="41">
        <v>1</v>
      </c>
      <c r="D351" s="41"/>
      <c r="E351" s="109">
        <v>0</v>
      </c>
      <c r="F351" s="109"/>
      <c r="G351" s="41">
        <v>1</v>
      </c>
      <c r="H351" s="41"/>
      <c r="I351" s="41">
        <v>0</v>
      </c>
      <c r="J351" s="87"/>
      <c r="K351" s="41">
        <v>0</v>
      </c>
      <c r="L351" s="89">
        <v>0</v>
      </c>
      <c r="M351" s="24">
        <v>0</v>
      </c>
      <c r="N351" s="24">
        <f>C351+E351+G351+I351+K351+L351+M351</f>
        <v>2</v>
      </c>
      <c r="O351" s="26"/>
      <c r="P351" s="71"/>
      <c r="Q351" s="71"/>
      <c r="R351" s="71">
        <v>0.2</v>
      </c>
      <c r="S351" s="88">
        <f>N351*R351</f>
        <v>0.4</v>
      </c>
    </row>
    <row r="352" spans="1:19" ht="12.75" customHeight="1" x14ac:dyDescent="0.2">
      <c r="A352" s="85">
        <v>18</v>
      </c>
      <c r="B352" s="96">
        <v>22</v>
      </c>
      <c r="C352" s="39">
        <v>898.92</v>
      </c>
      <c r="D352" s="39">
        <v>78.63</v>
      </c>
      <c r="E352" s="108">
        <v>8.75</v>
      </c>
      <c r="F352" s="107">
        <v>42.55</v>
      </c>
      <c r="G352" s="40">
        <v>4.7300000000000004</v>
      </c>
      <c r="H352" s="39">
        <v>296.56</v>
      </c>
      <c r="I352" s="40">
        <v>32.99</v>
      </c>
      <c r="J352" s="39">
        <v>7.7</v>
      </c>
      <c r="K352" s="40">
        <v>8.57</v>
      </c>
      <c r="L352" s="90">
        <v>39.11</v>
      </c>
      <c r="M352" s="23">
        <v>66.03</v>
      </c>
      <c r="N352" s="24"/>
      <c r="O352" s="26"/>
      <c r="P352" s="71">
        <v>150</v>
      </c>
      <c r="Q352" s="71"/>
      <c r="R352" s="71"/>
      <c r="S352" s="88"/>
    </row>
    <row r="353" spans="1:19" x14ac:dyDescent="0.2">
      <c r="A353" s="85"/>
      <c r="B353" s="96"/>
      <c r="C353" s="41">
        <v>1</v>
      </c>
      <c r="D353" s="41"/>
      <c r="E353" s="109">
        <v>0</v>
      </c>
      <c r="F353" s="109"/>
      <c r="G353" s="41">
        <v>1</v>
      </c>
      <c r="H353" s="41"/>
      <c r="I353" s="41">
        <v>0</v>
      </c>
      <c r="J353" s="87"/>
      <c r="K353" s="41">
        <v>0</v>
      </c>
      <c r="L353" s="89">
        <v>0</v>
      </c>
      <c r="M353" s="24">
        <v>0</v>
      </c>
      <c r="N353" s="24">
        <f>C353+E353+G353+I353+K353+L353+M353</f>
        <v>2</v>
      </c>
      <c r="O353" s="26"/>
      <c r="P353" s="71"/>
      <c r="Q353" s="71"/>
      <c r="R353" s="71">
        <v>0.1</v>
      </c>
      <c r="S353" s="88">
        <f t="shared" si="200"/>
        <v>0.2</v>
      </c>
    </row>
    <row r="354" spans="1:19" x14ac:dyDescent="0.2">
      <c r="A354" s="85">
        <v>19</v>
      </c>
      <c r="B354" s="96">
        <v>10</v>
      </c>
      <c r="C354" s="39">
        <v>821.45375586854459</v>
      </c>
      <c r="D354" s="39">
        <v>89.425164319248836</v>
      </c>
      <c r="E354" s="108">
        <v>10.885539906103288</v>
      </c>
      <c r="F354" s="107">
        <v>42.821502347417841</v>
      </c>
      <c r="G354" s="40">
        <v>5.2098122065727708</v>
      </c>
      <c r="H354" s="39">
        <v>288.92910798122068</v>
      </c>
      <c r="I354" s="40">
        <v>35.180845070422535</v>
      </c>
      <c r="J354" s="39">
        <v>6.7869014084507047</v>
      </c>
      <c r="K354" s="40">
        <v>8.2612206572769953</v>
      </c>
      <c r="L354" s="90">
        <v>41.452441314553994</v>
      </c>
      <c r="M354" s="23">
        <v>73.126431924882624</v>
      </c>
      <c r="N354" s="24"/>
      <c r="O354" s="26"/>
      <c r="P354" s="71">
        <v>106.5</v>
      </c>
      <c r="Q354" s="71"/>
      <c r="R354" s="71"/>
      <c r="S354" s="88"/>
    </row>
    <row r="355" spans="1:19" ht="12" customHeight="1" x14ac:dyDescent="0.2">
      <c r="A355" s="85"/>
      <c r="B355" s="96"/>
      <c r="C355" s="41">
        <v>0</v>
      </c>
      <c r="D355" s="41"/>
      <c r="E355" s="109">
        <v>0</v>
      </c>
      <c r="F355" s="109"/>
      <c r="G355" s="41">
        <v>1</v>
      </c>
      <c r="H355" s="41"/>
      <c r="I355" s="41">
        <v>0</v>
      </c>
      <c r="J355" s="87"/>
      <c r="K355" s="41">
        <v>0</v>
      </c>
      <c r="L355" s="89">
        <v>0</v>
      </c>
      <c r="M355" s="24">
        <v>0</v>
      </c>
      <c r="N355" s="24">
        <f>C355+E355+G355+I355+K355+L355+M355</f>
        <v>1</v>
      </c>
      <c r="O355" s="26"/>
      <c r="P355" s="71"/>
      <c r="Q355" s="71"/>
      <c r="R355" s="71">
        <v>0.1</v>
      </c>
      <c r="S355" s="88">
        <f t="shared" si="200"/>
        <v>0.1</v>
      </c>
    </row>
    <row r="358" spans="1:19" ht="15.75" x14ac:dyDescent="0.25">
      <c r="A358" s="63" t="s">
        <v>36</v>
      </c>
      <c r="B358" s="68"/>
      <c r="C358" s="68"/>
      <c r="D358" s="68"/>
      <c r="E358" s="68"/>
      <c r="F358" s="68"/>
      <c r="G358" s="68"/>
      <c r="H358" s="68"/>
      <c r="I358" s="68"/>
      <c r="J358" s="68"/>
      <c r="K358" s="69"/>
      <c r="L358" s="69"/>
      <c r="M358" s="69"/>
      <c r="N358" s="69"/>
      <c r="O358" s="69"/>
      <c r="P358" s="69"/>
      <c r="Q358" s="69"/>
      <c r="R358" s="69"/>
      <c r="S358" s="70"/>
    </row>
    <row r="359" spans="1:19" x14ac:dyDescent="0.2">
      <c r="A359" s="3"/>
      <c r="B359" s="5"/>
      <c r="C359" s="3"/>
      <c r="D359" s="3"/>
      <c r="E359" s="101"/>
      <c r="F359" s="101"/>
      <c r="G359" s="3"/>
      <c r="H359" s="3"/>
      <c r="I359" s="3"/>
      <c r="J359" s="3"/>
      <c r="K359" s="3"/>
      <c r="L359" s="3"/>
      <c r="M359" s="3"/>
      <c r="N359" s="2"/>
      <c r="O359" s="3"/>
      <c r="P359" s="71"/>
      <c r="Q359" s="71"/>
      <c r="R359" s="71"/>
      <c r="S359" s="71"/>
    </row>
    <row r="360" spans="1:19" ht="38.25" customHeight="1" x14ac:dyDescent="0.2">
      <c r="A360" s="1" t="s">
        <v>25</v>
      </c>
      <c r="B360" s="72" t="s">
        <v>3</v>
      </c>
      <c r="C360" s="14" t="s">
        <v>11</v>
      </c>
      <c r="D360" s="8" t="s">
        <v>12</v>
      </c>
      <c r="E360" s="8"/>
      <c r="F360" s="9" t="s">
        <v>14</v>
      </c>
      <c r="G360" s="9"/>
      <c r="H360" s="8" t="s">
        <v>15</v>
      </c>
      <c r="I360" s="8"/>
      <c r="J360" s="8" t="s">
        <v>33</v>
      </c>
      <c r="K360" s="8"/>
      <c r="L360" s="73" t="s">
        <v>34</v>
      </c>
      <c r="M360" s="74" t="s">
        <v>35</v>
      </c>
      <c r="N360" s="73" t="s">
        <v>6</v>
      </c>
      <c r="O360" s="74"/>
      <c r="P360" s="75" t="s">
        <v>7</v>
      </c>
      <c r="Q360" s="74" t="s">
        <v>8</v>
      </c>
      <c r="R360" s="76" t="s">
        <v>9</v>
      </c>
      <c r="S360" s="74" t="s">
        <v>10</v>
      </c>
    </row>
    <row r="361" spans="1:19" ht="12.75" customHeight="1" x14ac:dyDescent="0.2">
      <c r="A361" s="1"/>
      <c r="B361" s="72"/>
      <c r="C361" s="8" t="s">
        <v>20</v>
      </c>
      <c r="D361" s="8" t="s">
        <v>20</v>
      </c>
      <c r="E361" s="102" t="s">
        <v>21</v>
      </c>
      <c r="F361" s="102" t="s">
        <v>20</v>
      </c>
      <c r="G361" s="8" t="s">
        <v>21</v>
      </c>
      <c r="H361" s="8" t="s">
        <v>20</v>
      </c>
      <c r="I361" s="8" t="s">
        <v>21</v>
      </c>
      <c r="J361" s="8" t="s">
        <v>20</v>
      </c>
      <c r="K361" s="8" t="s">
        <v>21</v>
      </c>
      <c r="L361" s="8" t="s">
        <v>21</v>
      </c>
      <c r="M361" s="8" t="s">
        <v>21</v>
      </c>
      <c r="N361" s="73"/>
      <c r="O361" s="19"/>
      <c r="P361" s="77"/>
      <c r="Q361" s="78"/>
      <c r="R361" s="79"/>
      <c r="S361" s="78"/>
    </row>
    <row r="362" spans="1:19" x14ac:dyDescent="0.2">
      <c r="A362" s="80"/>
      <c r="B362" s="81"/>
      <c r="C362" s="82"/>
      <c r="D362" s="82"/>
      <c r="E362" s="112"/>
      <c r="F362" s="112"/>
      <c r="G362" s="82"/>
      <c r="H362" s="82"/>
      <c r="I362" s="82"/>
      <c r="J362" s="82"/>
      <c r="K362" s="82"/>
      <c r="L362" s="82"/>
      <c r="M362" s="82"/>
      <c r="N362" s="83"/>
      <c r="O362" s="84"/>
      <c r="P362" s="77"/>
      <c r="Q362" s="78"/>
      <c r="R362" s="79"/>
      <c r="S362" s="78"/>
    </row>
    <row r="363" spans="1:19" x14ac:dyDescent="0.2">
      <c r="A363" s="95">
        <v>1</v>
      </c>
      <c r="B363" s="96" t="s">
        <v>37</v>
      </c>
      <c r="C363" s="66">
        <v>473.25</v>
      </c>
      <c r="D363" s="66">
        <v>81.900000000000006</v>
      </c>
      <c r="E363" s="114">
        <v>17.309999999999999</v>
      </c>
      <c r="F363" s="114">
        <v>29.92</v>
      </c>
      <c r="G363" s="66">
        <v>6.32</v>
      </c>
      <c r="H363" s="66">
        <v>124.02</v>
      </c>
      <c r="I363" s="66">
        <v>26.21</v>
      </c>
      <c r="J363" s="40">
        <v>4.75</v>
      </c>
      <c r="K363" s="39">
        <v>10.039999999999999</v>
      </c>
      <c r="L363" s="90">
        <v>30.46</v>
      </c>
      <c r="M363" s="23">
        <v>39.479999999999997</v>
      </c>
      <c r="N363" s="2"/>
      <c r="O363" s="26"/>
      <c r="P363" s="71">
        <v>735</v>
      </c>
      <c r="Q363" s="71"/>
      <c r="R363" s="71"/>
      <c r="S363" s="71"/>
    </row>
    <row r="364" spans="1:19" x14ac:dyDescent="0.2">
      <c r="A364" s="95"/>
      <c r="B364" s="96"/>
      <c r="C364" s="41">
        <v>1</v>
      </c>
      <c r="D364" s="41"/>
      <c r="E364" s="109">
        <v>1</v>
      </c>
      <c r="F364" s="109"/>
      <c r="G364" s="41">
        <v>1</v>
      </c>
      <c r="H364" s="41"/>
      <c r="I364" s="41">
        <v>1</v>
      </c>
      <c r="J364" s="41"/>
      <c r="K364" s="41">
        <v>0</v>
      </c>
      <c r="L364" s="89">
        <v>1</v>
      </c>
      <c r="M364" s="24">
        <v>1</v>
      </c>
      <c r="N364" s="24">
        <f>C364+E364+G364+I364+K364+L364+M364</f>
        <v>6</v>
      </c>
      <c r="O364" s="26"/>
      <c r="P364" s="71"/>
      <c r="Q364" s="71"/>
      <c r="R364" s="71">
        <v>1</v>
      </c>
      <c r="S364" s="88">
        <f>N364*R364</f>
        <v>6</v>
      </c>
    </row>
    <row r="365" spans="1:19" x14ac:dyDescent="0.2">
      <c r="A365" s="95">
        <v>2</v>
      </c>
      <c r="B365" s="96" t="s">
        <v>38</v>
      </c>
      <c r="C365" s="39">
        <v>635.70000000000005</v>
      </c>
      <c r="D365" s="39">
        <v>85.36</v>
      </c>
      <c r="E365" s="107">
        <v>13.43</v>
      </c>
      <c r="F365" s="107">
        <v>34.520000000000003</v>
      </c>
      <c r="G365" s="39">
        <v>5.43</v>
      </c>
      <c r="H365" s="39">
        <v>171.33</v>
      </c>
      <c r="I365" s="39">
        <v>26.95</v>
      </c>
      <c r="J365" s="40">
        <v>5.87</v>
      </c>
      <c r="K365" s="39">
        <v>9.23</v>
      </c>
      <c r="L365" s="90">
        <v>31.94</v>
      </c>
      <c r="M365" s="23">
        <v>47.48</v>
      </c>
      <c r="N365" s="24"/>
      <c r="O365" s="26"/>
      <c r="P365" s="71"/>
      <c r="Q365" s="71"/>
      <c r="R365" s="71"/>
      <c r="S365" s="88"/>
    </row>
    <row r="366" spans="1:19" x14ac:dyDescent="0.2">
      <c r="A366" s="95"/>
      <c r="B366" s="96"/>
      <c r="C366" s="41">
        <v>0</v>
      </c>
      <c r="D366" s="41"/>
      <c r="E366" s="109">
        <v>0</v>
      </c>
      <c r="F366" s="109"/>
      <c r="G366" s="41">
        <v>1</v>
      </c>
      <c r="H366" s="41"/>
      <c r="I366" s="41">
        <v>1</v>
      </c>
      <c r="J366" s="41"/>
      <c r="K366" s="41">
        <v>1</v>
      </c>
      <c r="L366" s="89">
        <v>1</v>
      </c>
      <c r="M366" s="24">
        <v>1</v>
      </c>
      <c r="N366" s="24">
        <f>C366+E366+G366+I366+K366+L366+M366</f>
        <v>5</v>
      </c>
      <c r="O366" s="26"/>
      <c r="P366" s="71"/>
      <c r="Q366" s="71"/>
      <c r="R366" s="71">
        <v>1</v>
      </c>
      <c r="S366" s="88">
        <f>N366*R366</f>
        <v>5</v>
      </c>
    </row>
    <row r="367" spans="1:19" x14ac:dyDescent="0.2">
      <c r="A367" s="95">
        <v>3</v>
      </c>
      <c r="B367" s="96" t="s">
        <v>39</v>
      </c>
      <c r="C367" s="39">
        <v>450.3</v>
      </c>
      <c r="D367" s="39">
        <v>58.84</v>
      </c>
      <c r="E367" s="107">
        <v>13.07</v>
      </c>
      <c r="F367" s="107">
        <v>20.73</v>
      </c>
      <c r="G367" s="39">
        <v>4.5999999999999996</v>
      </c>
      <c r="H367" s="39">
        <v>124.39</v>
      </c>
      <c r="I367" s="39">
        <v>27.62</v>
      </c>
      <c r="J367" s="40">
        <v>4.1100000000000003</v>
      </c>
      <c r="K367" s="39">
        <v>9.1300000000000008</v>
      </c>
      <c r="L367" s="90">
        <v>33.53</v>
      </c>
      <c r="M367" s="23">
        <v>48.74</v>
      </c>
      <c r="N367" s="24"/>
      <c r="O367" s="26"/>
      <c r="P367" s="71"/>
      <c r="Q367" s="71"/>
      <c r="R367" s="71"/>
      <c r="S367" s="88"/>
    </row>
    <row r="368" spans="1:19" x14ac:dyDescent="0.2">
      <c r="A368" s="95"/>
      <c r="B368" s="96"/>
      <c r="C368" s="41">
        <v>1</v>
      </c>
      <c r="D368" s="41"/>
      <c r="E368" s="109">
        <v>0</v>
      </c>
      <c r="F368" s="109"/>
      <c r="G368" s="41">
        <v>1</v>
      </c>
      <c r="H368" s="41"/>
      <c r="I368" s="41">
        <v>0</v>
      </c>
      <c r="J368" s="41"/>
      <c r="K368" s="41">
        <v>1</v>
      </c>
      <c r="L368" s="89">
        <v>1</v>
      </c>
      <c r="M368" s="24">
        <v>1</v>
      </c>
      <c r="N368" s="24">
        <f>C368+E368+G368+I368+K368+L368+M368</f>
        <v>5</v>
      </c>
      <c r="O368" s="26"/>
      <c r="P368" s="71"/>
      <c r="Q368" s="71"/>
      <c r="R368" s="71">
        <v>1</v>
      </c>
      <c r="S368" s="88">
        <f>N368*R368</f>
        <v>5</v>
      </c>
    </row>
    <row r="369" spans="1:19" x14ac:dyDescent="0.2">
      <c r="A369" s="95">
        <v>4</v>
      </c>
      <c r="B369" s="96">
        <v>15</v>
      </c>
      <c r="C369" s="91">
        <v>452.87</v>
      </c>
      <c r="D369" s="91">
        <v>50.29</v>
      </c>
      <c r="E369" s="115">
        <v>11.1</v>
      </c>
      <c r="F369" s="116">
        <v>14.05</v>
      </c>
      <c r="G369" s="92">
        <v>3.1</v>
      </c>
      <c r="H369" s="91">
        <v>124.1</v>
      </c>
      <c r="I369" s="92">
        <v>27.4</v>
      </c>
      <c r="J369" s="40">
        <v>3.96</v>
      </c>
      <c r="K369" s="39">
        <v>8.74</v>
      </c>
      <c r="L369" s="90">
        <v>36.950000000000003</v>
      </c>
      <c r="M369" s="23">
        <v>52.79</v>
      </c>
      <c r="N369" s="24"/>
      <c r="O369" s="26"/>
      <c r="P369" s="71">
        <v>740</v>
      </c>
      <c r="Q369" s="71"/>
      <c r="R369" s="71"/>
      <c r="S369" s="88"/>
    </row>
    <row r="370" spans="1:19" x14ac:dyDescent="0.2">
      <c r="A370" s="95"/>
      <c r="B370" s="96"/>
      <c r="C370" s="41">
        <v>1</v>
      </c>
      <c r="D370" s="41"/>
      <c r="E370" s="109">
        <v>0</v>
      </c>
      <c r="F370" s="109"/>
      <c r="G370" s="41">
        <v>1</v>
      </c>
      <c r="H370" s="41"/>
      <c r="I370" s="41">
        <v>0</v>
      </c>
      <c r="J370" s="41"/>
      <c r="K370" s="41">
        <v>1</v>
      </c>
      <c r="L370" s="77">
        <v>1</v>
      </c>
      <c r="M370" s="24">
        <v>1</v>
      </c>
      <c r="N370" s="24">
        <f>C370+E370+G370+I370+K370+L370+M370</f>
        <v>5</v>
      </c>
      <c r="O370" s="26"/>
      <c r="P370" s="71"/>
      <c r="Q370" s="71"/>
      <c r="R370" s="71">
        <v>1</v>
      </c>
      <c r="S370" s="88">
        <f>N370*R370</f>
        <v>5</v>
      </c>
    </row>
    <row r="371" spans="1:19" ht="12.75" customHeight="1" x14ac:dyDescent="0.2">
      <c r="A371" s="95">
        <v>5</v>
      </c>
      <c r="B371" s="96">
        <v>21</v>
      </c>
      <c r="C371" s="66">
        <v>416.43</v>
      </c>
      <c r="D371" s="66">
        <v>70.2</v>
      </c>
      <c r="E371" s="114">
        <v>16.86</v>
      </c>
      <c r="F371" s="114">
        <v>31.92</v>
      </c>
      <c r="G371" s="66">
        <v>7.67</v>
      </c>
      <c r="H371" s="66">
        <v>113.87</v>
      </c>
      <c r="I371" s="66">
        <v>27.34</v>
      </c>
      <c r="J371" s="41">
        <v>4.13</v>
      </c>
      <c r="K371" s="66">
        <v>9.92</v>
      </c>
      <c r="L371" s="75">
        <v>35.19</v>
      </c>
      <c r="M371" s="24">
        <v>42.61</v>
      </c>
      <c r="N371" s="24"/>
      <c r="O371" s="26"/>
      <c r="P371" s="71">
        <v>649</v>
      </c>
      <c r="Q371" s="71"/>
      <c r="R371" s="71"/>
      <c r="S371" s="88"/>
    </row>
    <row r="372" spans="1:19" x14ac:dyDescent="0.2">
      <c r="A372" s="95"/>
      <c r="B372" s="96"/>
      <c r="C372" s="41">
        <v>0</v>
      </c>
      <c r="D372" s="41"/>
      <c r="E372" s="109">
        <v>1</v>
      </c>
      <c r="F372" s="109"/>
      <c r="G372" s="41">
        <v>1</v>
      </c>
      <c r="H372" s="41"/>
      <c r="I372" s="41">
        <v>0</v>
      </c>
      <c r="J372" s="41"/>
      <c r="K372" s="41">
        <v>0</v>
      </c>
      <c r="L372" s="77">
        <v>1</v>
      </c>
      <c r="M372" s="24">
        <v>1</v>
      </c>
      <c r="N372" s="24">
        <f>C372+E372+G372+I372+K372+L372+M372</f>
        <v>4</v>
      </c>
      <c r="O372" s="26"/>
      <c r="P372" s="71"/>
      <c r="Q372" s="71"/>
      <c r="R372" s="71">
        <v>1</v>
      </c>
      <c r="S372" s="88">
        <f>N372*R372</f>
        <v>4</v>
      </c>
    </row>
    <row r="373" spans="1:19" x14ac:dyDescent="0.2">
      <c r="A373" s="95">
        <v>6</v>
      </c>
      <c r="B373" s="96">
        <v>40</v>
      </c>
      <c r="C373" s="39">
        <v>409.07780321046374</v>
      </c>
      <c r="D373" s="39">
        <v>52.890499405469683</v>
      </c>
      <c r="E373" s="107">
        <v>12.941052318668252</v>
      </c>
      <c r="F373" s="107">
        <v>23.634616527942924</v>
      </c>
      <c r="G373" s="39">
        <v>5.7807699167657551</v>
      </c>
      <c r="H373" s="39">
        <v>113.09587693222355</v>
      </c>
      <c r="I373" s="39">
        <v>27.65601664684899</v>
      </c>
      <c r="J373" s="40">
        <v>3.725734244946493</v>
      </c>
      <c r="K373" s="39">
        <v>9.1094411414982162</v>
      </c>
      <c r="L373" s="90">
        <v>34.525796670630207</v>
      </c>
      <c r="M373" s="23">
        <v>50.000832342449463</v>
      </c>
      <c r="N373" s="24"/>
      <c r="O373" s="26"/>
      <c r="P373" s="71">
        <v>3364</v>
      </c>
      <c r="Q373" s="71"/>
      <c r="R373" s="71"/>
      <c r="S373" s="88"/>
    </row>
    <row r="374" spans="1:19" x14ac:dyDescent="0.2">
      <c r="A374" s="95"/>
      <c r="B374" s="96"/>
      <c r="C374" s="41">
        <v>0</v>
      </c>
      <c r="D374" s="41"/>
      <c r="E374" s="109">
        <v>0</v>
      </c>
      <c r="F374" s="109"/>
      <c r="G374" s="41">
        <v>1</v>
      </c>
      <c r="H374" s="41"/>
      <c r="I374" s="41">
        <v>0</v>
      </c>
      <c r="J374" s="41"/>
      <c r="K374" s="41">
        <v>1</v>
      </c>
      <c r="L374" s="89">
        <v>1</v>
      </c>
      <c r="M374" s="24">
        <v>1</v>
      </c>
      <c r="N374" s="24">
        <f>C374+E374+G374+I374+K374+L374+M374</f>
        <v>4</v>
      </c>
      <c r="O374" s="26"/>
      <c r="P374" s="71"/>
      <c r="Q374" s="71"/>
      <c r="R374" s="71">
        <v>1</v>
      </c>
      <c r="S374" s="88">
        <f>N374*R374</f>
        <v>4</v>
      </c>
    </row>
    <row r="375" spans="1:19" x14ac:dyDescent="0.2">
      <c r="A375" s="95">
        <v>7</v>
      </c>
      <c r="B375" s="96">
        <v>27</v>
      </c>
      <c r="C375" s="91">
        <v>424.52757807520715</v>
      </c>
      <c r="D375" s="91">
        <v>53.507648183556398</v>
      </c>
      <c r="E375" s="115">
        <v>12.634773741236456</v>
      </c>
      <c r="F375" s="116">
        <v>19.346137667304017</v>
      </c>
      <c r="G375" s="92">
        <v>4.5718929254302099</v>
      </c>
      <c r="H375" s="91">
        <v>120.87687061822815</v>
      </c>
      <c r="I375" s="92">
        <v>28.460745697896751</v>
      </c>
      <c r="J375" s="40">
        <v>3.8316507329509246</v>
      </c>
      <c r="K375" s="39">
        <v>9.0319885277246659</v>
      </c>
      <c r="L375" s="90">
        <v>35.171988527724665</v>
      </c>
      <c r="M375" s="23">
        <v>50.769815168897381</v>
      </c>
      <c r="N375" s="24"/>
      <c r="O375" s="26"/>
      <c r="P375" s="71">
        <v>1569</v>
      </c>
      <c r="Q375" s="71"/>
      <c r="R375" s="71"/>
      <c r="S375" s="88"/>
    </row>
    <row r="376" spans="1:19" x14ac:dyDescent="0.2">
      <c r="A376" s="95"/>
      <c r="B376" s="96"/>
      <c r="C376" s="41">
        <v>0</v>
      </c>
      <c r="D376" s="41"/>
      <c r="E376" s="109">
        <v>0</v>
      </c>
      <c r="F376" s="109"/>
      <c r="G376" s="41">
        <v>1</v>
      </c>
      <c r="H376" s="41"/>
      <c r="I376" s="41">
        <v>0</v>
      </c>
      <c r="J376" s="41"/>
      <c r="K376" s="41">
        <v>1</v>
      </c>
      <c r="L376" s="89">
        <v>1</v>
      </c>
      <c r="M376" s="24">
        <v>1</v>
      </c>
      <c r="N376" s="24">
        <f>C376+E376+G376+I376+K376+L376+M376</f>
        <v>4</v>
      </c>
      <c r="O376" s="26"/>
      <c r="P376" s="71"/>
      <c r="Q376" s="71"/>
      <c r="R376" s="71">
        <v>1</v>
      </c>
      <c r="S376" s="88">
        <f>N376*R376</f>
        <v>4</v>
      </c>
    </row>
    <row r="377" spans="1:19" x14ac:dyDescent="0.2">
      <c r="A377" s="95">
        <v>8</v>
      </c>
      <c r="B377" s="96">
        <v>8</v>
      </c>
      <c r="C377" s="42">
        <v>443.97891216931225</v>
      </c>
      <c r="D377" s="42">
        <v>53.676393650793656</v>
      </c>
      <c r="E377" s="107">
        <v>12.090613756613759</v>
      </c>
      <c r="F377" s="107">
        <v>16.949578835978837</v>
      </c>
      <c r="G377" s="42">
        <v>3.8289417989417989</v>
      </c>
      <c r="H377" s="42">
        <v>123.59550264550265</v>
      </c>
      <c r="I377" s="42">
        <v>27.846190476190479</v>
      </c>
      <c r="J377" s="43">
        <v>3.9675428571428575</v>
      </c>
      <c r="K377" s="42">
        <v>8.9382708994709006</v>
      </c>
      <c r="L377" s="91">
        <v>36.697743915343921</v>
      </c>
      <c r="M377" s="32">
        <v>52.048063492063498</v>
      </c>
      <c r="N377" s="24"/>
      <c r="O377" s="38"/>
      <c r="P377" s="71">
        <v>4725</v>
      </c>
      <c r="Q377" s="71"/>
      <c r="R377" s="71"/>
      <c r="S377" s="88"/>
    </row>
    <row r="378" spans="1:19" x14ac:dyDescent="0.2">
      <c r="A378" s="95"/>
      <c r="B378" s="96"/>
      <c r="C378" s="44">
        <v>0</v>
      </c>
      <c r="D378" s="44"/>
      <c r="E378" s="109">
        <v>0</v>
      </c>
      <c r="F378" s="109"/>
      <c r="G378" s="44">
        <v>1</v>
      </c>
      <c r="H378" s="44"/>
      <c r="I378" s="44">
        <v>0</v>
      </c>
      <c r="J378" s="44"/>
      <c r="K378" s="44">
        <v>1</v>
      </c>
      <c r="L378" s="94">
        <v>1</v>
      </c>
      <c r="M378" s="36">
        <v>1</v>
      </c>
      <c r="N378" s="24">
        <f>C378+E378+G378+I378+K378+L378+M378</f>
        <v>4</v>
      </c>
      <c r="O378" s="38"/>
      <c r="P378" s="71"/>
      <c r="Q378" s="71"/>
      <c r="R378" s="71">
        <v>1</v>
      </c>
      <c r="S378" s="88">
        <f>N378*R378</f>
        <v>4</v>
      </c>
    </row>
    <row r="379" spans="1:19" ht="12.75" customHeight="1" x14ac:dyDescent="0.2">
      <c r="A379" s="95">
        <v>9</v>
      </c>
      <c r="B379" s="96">
        <v>22</v>
      </c>
      <c r="C379" s="39">
        <v>426.10112903225809</v>
      </c>
      <c r="D379" s="39">
        <v>50.638870967741937</v>
      </c>
      <c r="E379" s="107">
        <v>11.885645161290322</v>
      </c>
      <c r="F379" s="107">
        <v>18.980806451612903</v>
      </c>
      <c r="G379" s="39">
        <v>4.4534274193548384</v>
      </c>
      <c r="H379" s="39">
        <v>114.27012096774193</v>
      </c>
      <c r="I379" s="39">
        <v>26.818145161290325</v>
      </c>
      <c r="J379" s="40">
        <v>3.2630645161290319</v>
      </c>
      <c r="K379" s="39">
        <v>9.5567338709677419</v>
      </c>
      <c r="L379" s="90">
        <v>35.276612903225804</v>
      </c>
      <c r="M379" s="23">
        <v>51.668104838709681</v>
      </c>
      <c r="N379" s="24"/>
      <c r="O379" s="26"/>
      <c r="P379" s="71">
        <v>992</v>
      </c>
      <c r="Q379" s="71"/>
      <c r="R379" s="71"/>
      <c r="S379" s="88"/>
    </row>
    <row r="380" spans="1:19" x14ac:dyDescent="0.2">
      <c r="A380" s="95"/>
      <c r="B380" s="96"/>
      <c r="C380" s="41">
        <v>0</v>
      </c>
      <c r="D380" s="41"/>
      <c r="E380" s="109">
        <v>0</v>
      </c>
      <c r="F380" s="109"/>
      <c r="G380" s="41">
        <v>1</v>
      </c>
      <c r="H380" s="41"/>
      <c r="I380" s="41">
        <v>1</v>
      </c>
      <c r="J380" s="41"/>
      <c r="K380" s="41">
        <v>0</v>
      </c>
      <c r="L380" s="89">
        <v>1</v>
      </c>
      <c r="M380" s="24">
        <v>1</v>
      </c>
      <c r="N380" s="24">
        <f>C380+E380+G380+I380+K380+L380+M380</f>
        <v>4</v>
      </c>
      <c r="O380" s="26"/>
      <c r="P380" s="71"/>
      <c r="Q380" s="71"/>
      <c r="R380" s="71">
        <v>1</v>
      </c>
      <c r="S380" s="88">
        <f>N380*R380</f>
        <v>4</v>
      </c>
    </row>
    <row r="381" spans="1:19" x14ac:dyDescent="0.2">
      <c r="A381" s="95">
        <v>10</v>
      </c>
      <c r="B381" s="96">
        <v>17</v>
      </c>
      <c r="C381" s="39">
        <v>464.38369627507166</v>
      </c>
      <c r="D381" s="39">
        <v>52.638438395415477</v>
      </c>
      <c r="E381" s="107">
        <v>11.373209169054441</v>
      </c>
      <c r="F381" s="107">
        <v>24.525200573065906</v>
      </c>
      <c r="G381" s="39">
        <v>5.3464899713467053</v>
      </c>
      <c r="H381" s="39">
        <v>136.25985673352437</v>
      </c>
      <c r="I381" s="39">
        <v>29.305988538681948</v>
      </c>
      <c r="J381" s="40">
        <v>4.055616045845273</v>
      </c>
      <c r="K381" s="39">
        <v>8.6874641833810884</v>
      </c>
      <c r="L381" s="90">
        <v>35.191131805157596</v>
      </c>
      <c r="M381" s="23">
        <v>58.434684813753577</v>
      </c>
      <c r="N381" s="24"/>
      <c r="O381" s="26"/>
      <c r="P381" s="71">
        <v>5584</v>
      </c>
      <c r="Q381" s="71"/>
      <c r="R381" s="71"/>
      <c r="S381" s="88"/>
    </row>
    <row r="382" spans="1:19" x14ac:dyDescent="0.2">
      <c r="A382" s="95"/>
      <c r="B382" s="96"/>
      <c r="C382" s="41">
        <v>1</v>
      </c>
      <c r="D382" s="41"/>
      <c r="E382" s="109">
        <v>0</v>
      </c>
      <c r="F382" s="109"/>
      <c r="G382" s="41">
        <v>1</v>
      </c>
      <c r="H382" s="41"/>
      <c r="I382" s="41">
        <v>0</v>
      </c>
      <c r="J382" s="41"/>
      <c r="K382" s="41">
        <v>1</v>
      </c>
      <c r="L382" s="89">
        <v>1</v>
      </c>
      <c r="M382" s="24">
        <v>0</v>
      </c>
      <c r="N382" s="24">
        <f>C382+E382+G382+I382+K382+L382+M382</f>
        <v>4</v>
      </c>
      <c r="O382" s="26"/>
      <c r="P382" s="71"/>
      <c r="Q382" s="71"/>
      <c r="R382" s="71">
        <v>1</v>
      </c>
      <c r="S382" s="88">
        <f>N382*R382</f>
        <v>4</v>
      </c>
    </row>
    <row r="383" spans="1:19" ht="12.75" customHeight="1" x14ac:dyDescent="0.2">
      <c r="A383" s="95">
        <v>11</v>
      </c>
      <c r="B383" s="96">
        <v>9</v>
      </c>
      <c r="C383" s="39">
        <v>440.83315384615378</v>
      </c>
      <c r="D383" s="39">
        <v>49.450999999999993</v>
      </c>
      <c r="E383" s="107">
        <v>11.232307692307694</v>
      </c>
      <c r="F383" s="107">
        <v>23.861384615384612</v>
      </c>
      <c r="G383" s="39">
        <v>5.3923076923076909</v>
      </c>
      <c r="H383" s="39">
        <v>122.8166153846154</v>
      </c>
      <c r="I383" s="39">
        <v>27.861153846153847</v>
      </c>
      <c r="J383" s="40">
        <v>3.8597692307692304</v>
      </c>
      <c r="K383" s="39">
        <v>8.7603846153846163</v>
      </c>
      <c r="L383" s="90">
        <v>35.659307692307692</v>
      </c>
      <c r="M383" s="23">
        <v>53.992692307692309</v>
      </c>
      <c r="N383" s="24"/>
      <c r="O383" s="26"/>
      <c r="P383" s="71">
        <v>2600</v>
      </c>
      <c r="Q383" s="71"/>
      <c r="R383" s="71"/>
      <c r="S383" s="88"/>
    </row>
    <row r="384" spans="1:19" x14ac:dyDescent="0.2">
      <c r="A384" s="95"/>
      <c r="B384" s="96"/>
      <c r="C384" s="41">
        <v>0</v>
      </c>
      <c r="D384" s="41"/>
      <c r="E384" s="109">
        <v>0</v>
      </c>
      <c r="F384" s="109"/>
      <c r="G384" s="41">
        <v>1</v>
      </c>
      <c r="H384" s="41"/>
      <c r="I384" s="41">
        <v>0</v>
      </c>
      <c r="J384" s="41"/>
      <c r="K384" s="41">
        <v>1</v>
      </c>
      <c r="L384" s="89">
        <v>1</v>
      </c>
      <c r="M384" s="24">
        <v>1</v>
      </c>
      <c r="N384" s="24">
        <f>C384+E384+G384+I384+K384+L384+M384</f>
        <v>4</v>
      </c>
      <c r="O384" s="26"/>
      <c r="P384" s="71"/>
      <c r="Q384" s="71"/>
      <c r="R384" s="71">
        <v>1</v>
      </c>
      <c r="S384" s="88">
        <f>N384*R384</f>
        <v>4</v>
      </c>
    </row>
    <row r="385" spans="1:19" ht="12.75" customHeight="1" x14ac:dyDescent="0.2">
      <c r="A385" s="95">
        <v>12</v>
      </c>
      <c r="B385" s="96">
        <v>56</v>
      </c>
      <c r="C385" s="39">
        <v>422.72031347962383</v>
      </c>
      <c r="D385" s="39">
        <v>45.702915360501564</v>
      </c>
      <c r="E385" s="107">
        <v>10.821065830721004</v>
      </c>
      <c r="F385" s="107">
        <v>14.028793103448278</v>
      </c>
      <c r="G385" s="39">
        <v>3.3379467084639498</v>
      </c>
      <c r="H385" s="39">
        <v>116.9419435736677</v>
      </c>
      <c r="I385" s="39">
        <v>27.637899686520374</v>
      </c>
      <c r="J385" s="40">
        <v>3.6733542319749213</v>
      </c>
      <c r="K385" s="39">
        <v>8.6910971786833855</v>
      </c>
      <c r="L385" s="90">
        <v>36.855658307210035</v>
      </c>
      <c r="M385" s="23">
        <v>54.209749216300935</v>
      </c>
      <c r="N385" s="24"/>
      <c r="O385" s="26"/>
      <c r="P385" s="71">
        <v>1276</v>
      </c>
      <c r="Q385" s="71"/>
      <c r="R385" s="71"/>
      <c r="S385" s="88"/>
    </row>
    <row r="386" spans="1:19" x14ac:dyDescent="0.2">
      <c r="A386" s="95"/>
      <c r="B386" s="96"/>
      <c r="C386" s="41">
        <v>0</v>
      </c>
      <c r="D386" s="41"/>
      <c r="E386" s="109">
        <v>0</v>
      </c>
      <c r="F386" s="109"/>
      <c r="G386" s="41">
        <v>1</v>
      </c>
      <c r="H386" s="41"/>
      <c r="I386" s="41">
        <v>0</v>
      </c>
      <c r="J386" s="41"/>
      <c r="K386" s="41">
        <v>1</v>
      </c>
      <c r="L386" s="89">
        <v>1</v>
      </c>
      <c r="M386" s="24">
        <v>1</v>
      </c>
      <c r="N386" s="24">
        <f>C386+E386+G386+I386+K386+L386+M386</f>
        <v>4</v>
      </c>
      <c r="O386" s="26"/>
      <c r="P386" s="71"/>
      <c r="Q386" s="71"/>
      <c r="R386" s="71">
        <v>1</v>
      </c>
      <c r="S386" s="88">
        <f>N386*R386</f>
        <v>4</v>
      </c>
    </row>
    <row r="387" spans="1:19" x14ac:dyDescent="0.2">
      <c r="A387" s="95">
        <v>13</v>
      </c>
      <c r="B387" s="96">
        <v>23</v>
      </c>
      <c r="C387" s="39">
        <v>467.51948210205637</v>
      </c>
      <c r="D387" s="39">
        <v>53.245407463823305</v>
      </c>
      <c r="E387" s="107">
        <v>11.43864432597106</v>
      </c>
      <c r="F387" s="107">
        <v>22.146732673267326</v>
      </c>
      <c r="G387" s="39">
        <v>4.7673724295506483</v>
      </c>
      <c r="H387" s="39">
        <v>145.13013709063213</v>
      </c>
      <c r="I387" s="39">
        <v>31.007920792079208</v>
      </c>
      <c r="J387" s="40">
        <v>4.0685757806549887</v>
      </c>
      <c r="K387" s="39">
        <v>8.7122924600152327</v>
      </c>
      <c r="L387" s="90">
        <v>44.463579588728102</v>
      </c>
      <c r="M387" s="23">
        <v>64.860898705255138</v>
      </c>
      <c r="N387" s="24"/>
      <c r="O387" s="26"/>
      <c r="P387" s="71">
        <v>2626</v>
      </c>
      <c r="Q387" s="71"/>
      <c r="R387" s="71"/>
      <c r="S387" s="88"/>
    </row>
    <row r="388" spans="1:19" x14ac:dyDescent="0.2">
      <c r="A388" s="95"/>
      <c r="B388" s="96"/>
      <c r="C388" s="41">
        <v>1</v>
      </c>
      <c r="D388" s="41"/>
      <c r="E388" s="109">
        <v>0</v>
      </c>
      <c r="F388" s="109"/>
      <c r="G388" s="41">
        <v>1</v>
      </c>
      <c r="H388" s="41"/>
      <c r="I388" s="41">
        <v>0</v>
      </c>
      <c r="J388" s="41"/>
      <c r="K388" s="41">
        <v>1</v>
      </c>
      <c r="L388" s="89">
        <v>0</v>
      </c>
      <c r="M388" s="24">
        <v>0</v>
      </c>
      <c r="N388" s="24">
        <f>C388+E388+G388+I388+K388+L388+M388</f>
        <v>3</v>
      </c>
      <c r="O388" s="26"/>
      <c r="P388" s="71"/>
      <c r="Q388" s="71"/>
      <c r="R388" s="71">
        <v>1</v>
      </c>
      <c r="S388" s="88">
        <f>N388*R388</f>
        <v>3</v>
      </c>
    </row>
    <row r="389" spans="1:19" ht="12.75" customHeight="1" x14ac:dyDescent="0.2">
      <c r="A389" s="95">
        <v>14</v>
      </c>
      <c r="B389" s="96">
        <v>30</v>
      </c>
      <c r="C389" s="39">
        <v>467.38895397489546</v>
      </c>
      <c r="D389" s="39">
        <v>42.331150627615067</v>
      </c>
      <c r="E389" s="107">
        <v>9.0389016736401668</v>
      </c>
      <c r="F389" s="107">
        <v>15.104979079497911</v>
      </c>
      <c r="G389" s="39">
        <v>3.2394560669456074</v>
      </c>
      <c r="H389" s="39">
        <v>143.78991631799167</v>
      </c>
      <c r="I389" s="39">
        <v>30.826579497907957</v>
      </c>
      <c r="J389" s="40">
        <v>3.8523535564853559</v>
      </c>
      <c r="K389" s="39">
        <v>8.2378033472803303</v>
      </c>
      <c r="L389" s="90">
        <v>45.628702928870304</v>
      </c>
      <c r="M389" s="23">
        <v>71.499445606694565</v>
      </c>
      <c r="N389" s="24"/>
      <c r="O389" s="26"/>
      <c r="P389" s="71">
        <v>1912</v>
      </c>
      <c r="Q389" s="71"/>
      <c r="R389" s="71"/>
      <c r="S389" s="88"/>
    </row>
    <row r="390" spans="1:19" x14ac:dyDescent="0.2">
      <c r="A390" s="95"/>
      <c r="B390" s="96"/>
      <c r="C390" s="41">
        <v>1</v>
      </c>
      <c r="D390" s="41"/>
      <c r="E390" s="109">
        <v>0</v>
      </c>
      <c r="F390" s="109"/>
      <c r="G390" s="41">
        <v>1</v>
      </c>
      <c r="H390" s="41"/>
      <c r="I390" s="41">
        <v>0</v>
      </c>
      <c r="J390" s="41"/>
      <c r="K390" s="41">
        <v>1</v>
      </c>
      <c r="L390" s="89">
        <v>0</v>
      </c>
      <c r="M390" s="24">
        <v>0</v>
      </c>
      <c r="N390" s="24">
        <f>C390+E390+G390+I390+K390+L390+M390</f>
        <v>3</v>
      </c>
      <c r="O390" s="26"/>
      <c r="P390" s="71"/>
      <c r="Q390" s="71"/>
      <c r="R390" s="71">
        <v>1</v>
      </c>
      <c r="S390" s="88">
        <f>N390*R390</f>
        <v>3</v>
      </c>
    </row>
    <row r="391" spans="1:19" ht="12.75" customHeight="1" x14ac:dyDescent="0.2">
      <c r="A391" s="95">
        <v>15</v>
      </c>
      <c r="B391" s="96">
        <v>16</v>
      </c>
      <c r="C391" s="97">
        <v>424.35</v>
      </c>
      <c r="D391" s="97">
        <v>45.17</v>
      </c>
      <c r="E391" s="117">
        <v>10.64</v>
      </c>
      <c r="F391" s="118">
        <v>20.329999999999998</v>
      </c>
      <c r="G391" s="98">
        <v>4.79</v>
      </c>
      <c r="H391" s="97">
        <v>129.77000000000001</v>
      </c>
      <c r="I391" s="98">
        <v>30.58</v>
      </c>
      <c r="J391" s="99">
        <v>3.63</v>
      </c>
      <c r="K391" s="100">
        <v>8.5500000000000007</v>
      </c>
      <c r="L391" s="99">
        <v>41.87</v>
      </c>
      <c r="M391" s="99">
        <v>61.13</v>
      </c>
      <c r="N391" s="24"/>
      <c r="O391" s="26"/>
      <c r="P391" s="71">
        <v>373</v>
      </c>
      <c r="Q391" s="71"/>
      <c r="R391" s="71"/>
      <c r="S391" s="88"/>
    </row>
    <row r="392" spans="1:19" x14ac:dyDescent="0.2">
      <c r="A392" s="95"/>
      <c r="B392" s="96"/>
      <c r="C392" s="41">
        <v>0</v>
      </c>
      <c r="D392" s="41"/>
      <c r="E392" s="109">
        <v>0</v>
      </c>
      <c r="F392" s="109"/>
      <c r="G392" s="41">
        <v>1</v>
      </c>
      <c r="H392" s="41"/>
      <c r="I392" s="41">
        <v>0</v>
      </c>
      <c r="J392" s="41"/>
      <c r="K392" s="41">
        <v>1</v>
      </c>
      <c r="L392" s="89">
        <v>0</v>
      </c>
      <c r="M392" s="24">
        <v>0</v>
      </c>
      <c r="N392" s="24">
        <f t="shared" ref="N392" si="202">C392+E392+G392+I392+K392+L392+M392</f>
        <v>2</v>
      </c>
      <c r="O392" s="26"/>
      <c r="P392" s="71"/>
      <c r="Q392" s="71"/>
      <c r="R392" s="71">
        <v>1</v>
      </c>
      <c r="S392" s="88">
        <f>N392*R392</f>
        <v>2</v>
      </c>
    </row>
    <row r="393" spans="1:19" ht="12.75" customHeight="1" x14ac:dyDescent="0.2">
      <c r="A393" s="95">
        <v>16</v>
      </c>
      <c r="B393" s="96">
        <v>2</v>
      </c>
      <c r="C393" s="42">
        <v>421.91</v>
      </c>
      <c r="D393" s="42">
        <v>42.82</v>
      </c>
      <c r="E393" s="107">
        <v>10.15</v>
      </c>
      <c r="F393" s="107">
        <v>20.64</v>
      </c>
      <c r="G393" s="42">
        <v>4.8899999999999997</v>
      </c>
      <c r="H393" s="42">
        <v>129.58000000000001</v>
      </c>
      <c r="I393" s="42">
        <v>30.71</v>
      </c>
      <c r="J393" s="43">
        <v>3.91</v>
      </c>
      <c r="K393" s="42">
        <v>9.27</v>
      </c>
      <c r="L393" s="91">
        <v>39.39</v>
      </c>
      <c r="M393" s="32">
        <v>64.41</v>
      </c>
      <c r="N393" s="24"/>
      <c r="O393" s="38"/>
      <c r="P393" s="71">
        <v>1268</v>
      </c>
      <c r="Q393" s="71"/>
      <c r="R393" s="71"/>
      <c r="S393" s="88"/>
    </row>
    <row r="394" spans="1:19" x14ac:dyDescent="0.2">
      <c r="A394" s="95"/>
      <c r="B394" s="96"/>
      <c r="C394" s="44">
        <v>0</v>
      </c>
      <c r="D394" s="44"/>
      <c r="E394" s="109">
        <v>0</v>
      </c>
      <c r="F394" s="109"/>
      <c r="G394" s="44">
        <v>1</v>
      </c>
      <c r="H394" s="44"/>
      <c r="I394" s="44">
        <v>0</v>
      </c>
      <c r="J394" s="44"/>
      <c r="K394" s="44">
        <v>1</v>
      </c>
      <c r="L394" s="94">
        <v>0</v>
      </c>
      <c r="M394" s="36">
        <v>0</v>
      </c>
      <c r="N394" s="24">
        <f>C394+E394+G394+I394+K394+L394+M394</f>
        <v>2</v>
      </c>
      <c r="O394" s="38"/>
      <c r="P394" s="71"/>
      <c r="Q394" s="71"/>
      <c r="R394" s="71">
        <v>1</v>
      </c>
      <c r="S394" s="88">
        <f>N394*R394</f>
        <v>2</v>
      </c>
    </row>
    <row r="395" spans="1:19" x14ac:dyDescent="0.2">
      <c r="A395" s="95">
        <v>17</v>
      </c>
      <c r="B395" s="96">
        <v>4</v>
      </c>
      <c r="C395" s="39">
        <v>405.54</v>
      </c>
      <c r="D395" s="39">
        <v>38.68</v>
      </c>
      <c r="E395" s="107">
        <v>9.5399999999999991</v>
      </c>
      <c r="F395" s="107">
        <v>16.57</v>
      </c>
      <c r="G395" s="39">
        <v>4.09</v>
      </c>
      <c r="H395" s="39">
        <v>129.91</v>
      </c>
      <c r="I395" s="39">
        <v>32.03</v>
      </c>
      <c r="J395" s="40">
        <v>3.37</v>
      </c>
      <c r="K395" s="39">
        <v>8.31</v>
      </c>
      <c r="L395" s="90">
        <v>39.65</v>
      </c>
      <c r="M395" s="23">
        <v>65.930000000000007</v>
      </c>
      <c r="N395" s="24"/>
      <c r="O395" s="26"/>
      <c r="P395" s="71">
        <v>500</v>
      </c>
      <c r="Q395" s="71"/>
      <c r="R395" s="71"/>
      <c r="S395" s="88"/>
    </row>
    <row r="396" spans="1:19" x14ac:dyDescent="0.2">
      <c r="A396" s="95"/>
      <c r="B396" s="96"/>
      <c r="C396" s="41">
        <v>0</v>
      </c>
      <c r="D396" s="41"/>
      <c r="E396" s="109">
        <v>0</v>
      </c>
      <c r="F396" s="109"/>
      <c r="G396" s="41">
        <v>1</v>
      </c>
      <c r="H396" s="41"/>
      <c r="I396" s="41">
        <v>0</v>
      </c>
      <c r="J396" s="41"/>
      <c r="K396" s="41">
        <v>1</v>
      </c>
      <c r="L396" s="89">
        <v>0</v>
      </c>
      <c r="M396" s="24">
        <v>0</v>
      </c>
      <c r="N396" s="24">
        <f>C396+E396+G396+I396+K396+L396+M396</f>
        <v>2</v>
      </c>
      <c r="O396" s="26"/>
      <c r="P396" s="71"/>
      <c r="Q396" s="71"/>
      <c r="R396" s="71">
        <v>1</v>
      </c>
      <c r="S396" s="88">
        <f>N396*R396</f>
        <v>2</v>
      </c>
    </row>
    <row r="397" spans="1:19" ht="12.75" customHeight="1" x14ac:dyDescent="0.2">
      <c r="A397" s="95">
        <v>18</v>
      </c>
      <c r="B397" s="96">
        <v>44</v>
      </c>
      <c r="C397" s="39">
        <v>416.13</v>
      </c>
      <c r="D397" s="39">
        <v>42.36</v>
      </c>
      <c r="E397" s="107">
        <v>10.18</v>
      </c>
      <c r="F397" s="107">
        <v>16.579999999999998</v>
      </c>
      <c r="G397" s="39">
        <v>3.98</v>
      </c>
      <c r="H397" s="39">
        <v>114.14</v>
      </c>
      <c r="I397" s="39">
        <v>27.43</v>
      </c>
      <c r="J397" s="40">
        <v>3.56</v>
      </c>
      <c r="K397" s="39">
        <v>8.56</v>
      </c>
      <c r="L397" s="90">
        <v>36.200000000000003</v>
      </c>
      <c r="M397" s="23">
        <v>57.95</v>
      </c>
      <c r="N397" s="24"/>
      <c r="O397" s="26"/>
      <c r="P397" s="71">
        <v>422</v>
      </c>
      <c r="Q397" s="71"/>
      <c r="R397" s="71"/>
      <c r="S397" s="88"/>
    </row>
    <row r="398" spans="1:19" x14ac:dyDescent="0.2">
      <c r="A398" s="95"/>
      <c r="B398" s="96"/>
      <c r="C398" s="41">
        <v>0</v>
      </c>
      <c r="D398" s="41"/>
      <c r="E398" s="109">
        <v>0</v>
      </c>
      <c r="F398" s="109"/>
      <c r="G398" s="41">
        <v>1</v>
      </c>
      <c r="H398" s="41"/>
      <c r="I398" s="41">
        <v>0</v>
      </c>
      <c r="J398" s="41"/>
      <c r="K398" s="41">
        <v>1</v>
      </c>
      <c r="L398" s="89">
        <v>1</v>
      </c>
      <c r="M398" s="24">
        <v>0</v>
      </c>
      <c r="N398" s="24">
        <f t="shared" ref="N398:N400" si="203">C398+E398+G398+I398+K398+L398+M398</f>
        <v>3</v>
      </c>
      <c r="O398" s="26"/>
      <c r="P398" s="71"/>
      <c r="Q398" s="71"/>
      <c r="R398" s="71">
        <v>0.6</v>
      </c>
      <c r="S398" s="88">
        <f t="shared" ref="S398:S400" si="204">N398*R398</f>
        <v>1.7999999999999998</v>
      </c>
    </row>
    <row r="399" spans="1:19" ht="12.75" customHeight="1" x14ac:dyDescent="0.2">
      <c r="A399" s="95">
        <v>19</v>
      </c>
      <c r="B399" s="96">
        <v>14</v>
      </c>
      <c r="C399" s="39">
        <v>408.9107783990583</v>
      </c>
      <c r="D399" s="39">
        <v>52.054134785167747</v>
      </c>
      <c r="E399" s="107">
        <v>12.75576957033549</v>
      </c>
      <c r="F399" s="107">
        <v>24.430439964685107</v>
      </c>
      <c r="G399" s="39">
        <v>5.9775397292525021</v>
      </c>
      <c r="H399" s="39">
        <v>119.24180988816951</v>
      </c>
      <c r="I399" s="39">
        <v>29.159919070041202</v>
      </c>
      <c r="J399" s="40">
        <v>3.8658475573866982</v>
      </c>
      <c r="K399" s="39">
        <v>9.4699072984108312</v>
      </c>
      <c r="L399" s="90">
        <v>38.262105650382573</v>
      </c>
      <c r="M399" s="23">
        <v>57.449003825779876</v>
      </c>
      <c r="N399" s="24"/>
      <c r="O399" s="26"/>
      <c r="P399" s="71">
        <v>6796</v>
      </c>
      <c r="Q399" s="71"/>
      <c r="R399" s="71"/>
      <c r="S399" s="88"/>
    </row>
    <row r="400" spans="1:19" x14ac:dyDescent="0.2">
      <c r="A400" s="95"/>
      <c r="B400" s="96"/>
      <c r="C400" s="41">
        <v>0</v>
      </c>
      <c r="D400" s="41"/>
      <c r="E400" s="109">
        <v>0</v>
      </c>
      <c r="F400" s="109"/>
      <c r="G400" s="41">
        <v>1</v>
      </c>
      <c r="H400" s="41"/>
      <c r="I400" s="41">
        <v>0</v>
      </c>
      <c r="J400" s="41"/>
      <c r="K400" s="41">
        <v>0</v>
      </c>
      <c r="L400" s="89">
        <v>0</v>
      </c>
      <c r="M400" s="24">
        <v>0</v>
      </c>
      <c r="N400" s="24">
        <f t="shared" si="203"/>
        <v>1</v>
      </c>
      <c r="O400" s="26"/>
      <c r="P400" s="71"/>
      <c r="Q400" s="71"/>
      <c r="R400" s="71">
        <v>1</v>
      </c>
      <c r="S400" s="88">
        <f t="shared" si="204"/>
        <v>1</v>
      </c>
    </row>
  </sheetData>
  <mergeCells count="644">
    <mergeCell ref="A397:A398"/>
    <mergeCell ref="B397:B398"/>
    <mergeCell ref="A399:A400"/>
    <mergeCell ref="B399:B400"/>
    <mergeCell ref="A393:A394"/>
    <mergeCell ref="B393:B394"/>
    <mergeCell ref="A395:A396"/>
    <mergeCell ref="B395:B396"/>
    <mergeCell ref="A389:A390"/>
    <mergeCell ref="B389:B390"/>
    <mergeCell ref="A391:A392"/>
    <mergeCell ref="B391:B392"/>
    <mergeCell ref="A385:A386"/>
    <mergeCell ref="B385:B386"/>
    <mergeCell ref="A387:A388"/>
    <mergeCell ref="B387:B388"/>
    <mergeCell ref="A381:A382"/>
    <mergeCell ref="B381:B382"/>
    <mergeCell ref="A383:A384"/>
    <mergeCell ref="B383:B384"/>
    <mergeCell ref="A377:A378"/>
    <mergeCell ref="B377:B378"/>
    <mergeCell ref="A379:A380"/>
    <mergeCell ref="B379:B380"/>
    <mergeCell ref="A373:A374"/>
    <mergeCell ref="B373:B374"/>
    <mergeCell ref="A375:A376"/>
    <mergeCell ref="B375:B376"/>
    <mergeCell ref="A369:A370"/>
    <mergeCell ref="B369:B370"/>
    <mergeCell ref="A371:A372"/>
    <mergeCell ref="B371:B372"/>
    <mergeCell ref="A365:A366"/>
    <mergeCell ref="B365:B366"/>
    <mergeCell ref="A367:A368"/>
    <mergeCell ref="B367:B368"/>
    <mergeCell ref="K361:K362"/>
    <mergeCell ref="L361:L362"/>
    <mergeCell ref="M361:M362"/>
    <mergeCell ref="A363:A364"/>
    <mergeCell ref="B363:B364"/>
    <mergeCell ref="E361:E362"/>
    <mergeCell ref="F361:F362"/>
    <mergeCell ref="G361:G362"/>
    <mergeCell ref="H361:H362"/>
    <mergeCell ref="I361:I362"/>
    <mergeCell ref="J361:J362"/>
    <mergeCell ref="A358:S358"/>
    <mergeCell ref="A360:A362"/>
    <mergeCell ref="B360:B362"/>
    <mergeCell ref="D360:E360"/>
    <mergeCell ref="F360:G360"/>
    <mergeCell ref="H360:I360"/>
    <mergeCell ref="J360:K360"/>
    <mergeCell ref="C361:C362"/>
    <mergeCell ref="D361:D362"/>
    <mergeCell ref="A352:A353"/>
    <mergeCell ref="B352:B353"/>
    <mergeCell ref="A354:A355"/>
    <mergeCell ref="B354:B355"/>
    <mergeCell ref="A348:A349"/>
    <mergeCell ref="B348:B349"/>
    <mergeCell ref="A350:A351"/>
    <mergeCell ref="B350:B351"/>
    <mergeCell ref="A344:A345"/>
    <mergeCell ref="B344:B345"/>
    <mergeCell ref="A346:A347"/>
    <mergeCell ref="B346:B347"/>
    <mergeCell ref="A340:A341"/>
    <mergeCell ref="B340:B341"/>
    <mergeCell ref="A342:A343"/>
    <mergeCell ref="B342:B343"/>
    <mergeCell ref="A336:A337"/>
    <mergeCell ref="B336:B337"/>
    <mergeCell ref="A338:A339"/>
    <mergeCell ref="B338:B339"/>
    <mergeCell ref="A332:A333"/>
    <mergeCell ref="B332:B333"/>
    <mergeCell ref="A334:A335"/>
    <mergeCell ref="B334:B335"/>
    <mergeCell ref="A328:A329"/>
    <mergeCell ref="B328:B329"/>
    <mergeCell ref="A330:A331"/>
    <mergeCell ref="B330:B331"/>
    <mergeCell ref="A324:A325"/>
    <mergeCell ref="B324:B325"/>
    <mergeCell ref="A326:A327"/>
    <mergeCell ref="B326:B327"/>
    <mergeCell ref="A320:A321"/>
    <mergeCell ref="B320:B321"/>
    <mergeCell ref="A322:A323"/>
    <mergeCell ref="B322:B323"/>
    <mergeCell ref="K316:K317"/>
    <mergeCell ref="L316:L317"/>
    <mergeCell ref="M316:M317"/>
    <mergeCell ref="A318:A319"/>
    <mergeCell ref="B318:B319"/>
    <mergeCell ref="H315:I315"/>
    <mergeCell ref="J315:K315"/>
    <mergeCell ref="C316:C317"/>
    <mergeCell ref="D316:D317"/>
    <mergeCell ref="E316:E317"/>
    <mergeCell ref="F316:F317"/>
    <mergeCell ref="G316:G317"/>
    <mergeCell ref="H316:H317"/>
    <mergeCell ref="I316:I317"/>
    <mergeCell ref="J316:J317"/>
    <mergeCell ref="A309:A310"/>
    <mergeCell ref="B309:B310"/>
    <mergeCell ref="Q309:Q310"/>
    <mergeCell ref="A313:S313"/>
    <mergeCell ref="A315:A317"/>
    <mergeCell ref="B315:B317"/>
    <mergeCell ref="D315:E315"/>
    <mergeCell ref="F315:G315"/>
    <mergeCell ref="A305:A306"/>
    <mergeCell ref="B305:B306"/>
    <mergeCell ref="Q305:Q306"/>
    <mergeCell ref="A307:A308"/>
    <mergeCell ref="B307:B308"/>
    <mergeCell ref="Q307:Q308"/>
    <mergeCell ref="A301:A302"/>
    <mergeCell ref="B301:B302"/>
    <mergeCell ref="Q301:Q302"/>
    <mergeCell ref="A303:A304"/>
    <mergeCell ref="B303:B304"/>
    <mergeCell ref="Q303:Q304"/>
    <mergeCell ref="A297:A298"/>
    <mergeCell ref="B297:B298"/>
    <mergeCell ref="Q297:Q298"/>
    <mergeCell ref="A299:A300"/>
    <mergeCell ref="B299:B300"/>
    <mergeCell ref="Q299:Q300"/>
    <mergeCell ref="A293:A294"/>
    <mergeCell ref="B293:B294"/>
    <mergeCell ref="Q293:Q294"/>
    <mergeCell ref="A295:A296"/>
    <mergeCell ref="B295:B296"/>
    <mergeCell ref="Q295:Q296"/>
    <mergeCell ref="A289:A290"/>
    <mergeCell ref="B289:B290"/>
    <mergeCell ref="Q289:Q290"/>
    <mergeCell ref="A291:A292"/>
    <mergeCell ref="B291:B292"/>
    <mergeCell ref="Q291:Q292"/>
    <mergeCell ref="A285:A286"/>
    <mergeCell ref="B285:B286"/>
    <mergeCell ref="Q285:Q286"/>
    <mergeCell ref="A287:A288"/>
    <mergeCell ref="B287:B288"/>
    <mergeCell ref="Q287:Q288"/>
    <mergeCell ref="A281:A282"/>
    <mergeCell ref="B281:B282"/>
    <mergeCell ref="Q281:Q282"/>
    <mergeCell ref="A283:A284"/>
    <mergeCell ref="B283:B284"/>
    <mergeCell ref="Q283:Q284"/>
    <mergeCell ref="A277:A278"/>
    <mergeCell ref="B277:B278"/>
    <mergeCell ref="Q277:Q278"/>
    <mergeCell ref="A279:A280"/>
    <mergeCell ref="B279:B280"/>
    <mergeCell ref="Q279:Q280"/>
    <mergeCell ref="A273:A274"/>
    <mergeCell ref="B273:B274"/>
    <mergeCell ref="Q273:Q274"/>
    <mergeCell ref="A275:A276"/>
    <mergeCell ref="B275:B276"/>
    <mergeCell ref="Q275:Q276"/>
    <mergeCell ref="Q267:Q268"/>
    <mergeCell ref="A269:A270"/>
    <mergeCell ref="B269:B270"/>
    <mergeCell ref="Q269:Q270"/>
    <mergeCell ref="A271:A272"/>
    <mergeCell ref="B271:B272"/>
    <mergeCell ref="Q271:Q272"/>
    <mergeCell ref="N265:N266"/>
    <mergeCell ref="O265:O266"/>
    <mergeCell ref="P265:P266"/>
    <mergeCell ref="A267:A268"/>
    <mergeCell ref="B267:B268"/>
    <mergeCell ref="N264:P264"/>
    <mergeCell ref="Q264:Q266"/>
    <mergeCell ref="R264:R266"/>
    <mergeCell ref="S264:S266"/>
    <mergeCell ref="T264:T266"/>
    <mergeCell ref="E265:F265"/>
    <mergeCell ref="G265:G266"/>
    <mergeCell ref="H265:I265"/>
    <mergeCell ref="J265:K265"/>
    <mergeCell ref="L265:L266"/>
    <mergeCell ref="A263:M263"/>
    <mergeCell ref="A264:A266"/>
    <mergeCell ref="B264:B266"/>
    <mergeCell ref="C264:C266"/>
    <mergeCell ref="D264:G264"/>
    <mergeCell ref="H264:M264"/>
    <mergeCell ref="M265:M266"/>
    <mergeCell ref="A257:A258"/>
    <mergeCell ref="B257:B258"/>
    <mergeCell ref="Q257:Q258"/>
    <mergeCell ref="A259:A260"/>
    <mergeCell ref="B259:B260"/>
    <mergeCell ref="Q259:Q260"/>
    <mergeCell ref="A253:A254"/>
    <mergeCell ref="B253:B254"/>
    <mergeCell ref="Q253:Q254"/>
    <mergeCell ref="A255:A256"/>
    <mergeCell ref="B255:B256"/>
    <mergeCell ref="Q255:Q256"/>
    <mergeCell ref="A249:A250"/>
    <mergeCell ref="B249:B250"/>
    <mergeCell ref="Q249:Q250"/>
    <mergeCell ref="A251:A252"/>
    <mergeCell ref="B251:B252"/>
    <mergeCell ref="Q251:Q252"/>
    <mergeCell ref="A245:A246"/>
    <mergeCell ref="B245:B246"/>
    <mergeCell ref="Q245:Q246"/>
    <mergeCell ref="A247:A248"/>
    <mergeCell ref="B247:B248"/>
    <mergeCell ref="Q247:Q248"/>
    <mergeCell ref="A241:A242"/>
    <mergeCell ref="B241:B242"/>
    <mergeCell ref="Q241:Q242"/>
    <mergeCell ref="A243:A244"/>
    <mergeCell ref="B243:B244"/>
    <mergeCell ref="Q243:Q244"/>
    <mergeCell ref="A237:A238"/>
    <mergeCell ref="B237:B238"/>
    <mergeCell ref="Q237:Q238"/>
    <mergeCell ref="A239:A240"/>
    <mergeCell ref="B239:B240"/>
    <mergeCell ref="Q239:Q240"/>
    <mergeCell ref="A233:A234"/>
    <mergeCell ref="B233:B234"/>
    <mergeCell ref="Q233:Q234"/>
    <mergeCell ref="A235:A236"/>
    <mergeCell ref="B235:B236"/>
    <mergeCell ref="Q235:Q236"/>
    <mergeCell ref="A229:A230"/>
    <mergeCell ref="B229:B230"/>
    <mergeCell ref="Q229:Q230"/>
    <mergeCell ref="A231:A232"/>
    <mergeCell ref="B231:B232"/>
    <mergeCell ref="Q231:Q232"/>
    <mergeCell ref="A225:A226"/>
    <mergeCell ref="B225:B226"/>
    <mergeCell ref="Q225:Q226"/>
    <mergeCell ref="A227:A228"/>
    <mergeCell ref="B227:B228"/>
    <mergeCell ref="Q227:Q228"/>
    <mergeCell ref="A221:A222"/>
    <mergeCell ref="B221:B222"/>
    <mergeCell ref="Q221:Q222"/>
    <mergeCell ref="A223:A224"/>
    <mergeCell ref="B223:B224"/>
    <mergeCell ref="Q223:Q224"/>
    <mergeCell ref="A217:A218"/>
    <mergeCell ref="B217:B218"/>
    <mergeCell ref="Q217:Q218"/>
    <mergeCell ref="A219:A220"/>
    <mergeCell ref="B219:B220"/>
    <mergeCell ref="Q219:Q220"/>
    <mergeCell ref="A213:A214"/>
    <mergeCell ref="B213:B214"/>
    <mergeCell ref="Q213:Q214"/>
    <mergeCell ref="A215:A216"/>
    <mergeCell ref="B215:B216"/>
    <mergeCell ref="Q215:Q216"/>
    <mergeCell ref="A209:A210"/>
    <mergeCell ref="B209:B210"/>
    <mergeCell ref="Q209:Q210"/>
    <mergeCell ref="A211:A212"/>
    <mergeCell ref="B211:B212"/>
    <mergeCell ref="Q211:Q212"/>
    <mergeCell ref="A205:A206"/>
    <mergeCell ref="B205:B206"/>
    <mergeCell ref="Q205:Q206"/>
    <mergeCell ref="A207:A208"/>
    <mergeCell ref="B207:B208"/>
    <mergeCell ref="Q207:Q208"/>
    <mergeCell ref="A201:A202"/>
    <mergeCell ref="B201:B202"/>
    <mergeCell ref="Q201:Q202"/>
    <mergeCell ref="A203:A204"/>
    <mergeCell ref="B203:B204"/>
    <mergeCell ref="Q203:Q204"/>
    <mergeCell ref="E199:F199"/>
    <mergeCell ref="G199:G200"/>
    <mergeCell ref="H199:I199"/>
    <mergeCell ref="J199:K199"/>
    <mergeCell ref="L199:L200"/>
    <mergeCell ref="M199:M200"/>
    <mergeCell ref="H198:M198"/>
    <mergeCell ref="N198:P198"/>
    <mergeCell ref="Q198:Q200"/>
    <mergeCell ref="R198:R200"/>
    <mergeCell ref="S198:S200"/>
    <mergeCell ref="T198:T200"/>
    <mergeCell ref="N199:N200"/>
    <mergeCell ref="O199:O200"/>
    <mergeCell ref="P199:P200"/>
    <mergeCell ref="A193:A194"/>
    <mergeCell ref="B193:B194"/>
    <mergeCell ref="Q193:Q194"/>
    <mergeCell ref="A197:T197"/>
    <mergeCell ref="A198:A200"/>
    <mergeCell ref="B198:B200"/>
    <mergeCell ref="C198:C200"/>
    <mergeCell ref="D198:G198"/>
    <mergeCell ref="A189:A190"/>
    <mergeCell ref="B189:B190"/>
    <mergeCell ref="Q189:Q190"/>
    <mergeCell ref="A191:A192"/>
    <mergeCell ref="B191:B192"/>
    <mergeCell ref="Q191:Q192"/>
    <mergeCell ref="A185:A186"/>
    <mergeCell ref="B185:B186"/>
    <mergeCell ref="Q185:Q186"/>
    <mergeCell ref="A187:A188"/>
    <mergeCell ref="B187:B188"/>
    <mergeCell ref="Q187:Q188"/>
    <mergeCell ref="Q179:Q180"/>
    <mergeCell ref="A181:A182"/>
    <mergeCell ref="B181:B182"/>
    <mergeCell ref="Q181:Q182"/>
    <mergeCell ref="A183:A184"/>
    <mergeCell ref="B183:B184"/>
    <mergeCell ref="Q183:Q184"/>
    <mergeCell ref="N177:N178"/>
    <mergeCell ref="O177:O178"/>
    <mergeCell ref="P177:P178"/>
    <mergeCell ref="A179:A180"/>
    <mergeCell ref="B179:B180"/>
    <mergeCell ref="N176:P176"/>
    <mergeCell ref="Q176:Q178"/>
    <mergeCell ref="R176:R178"/>
    <mergeCell ref="S176:S178"/>
    <mergeCell ref="T176:T178"/>
    <mergeCell ref="E177:F177"/>
    <mergeCell ref="G177:G178"/>
    <mergeCell ref="H177:I177"/>
    <mergeCell ref="J177:K177"/>
    <mergeCell ref="L177:L178"/>
    <mergeCell ref="A175:M175"/>
    <mergeCell ref="A176:A178"/>
    <mergeCell ref="B176:B178"/>
    <mergeCell ref="C176:C178"/>
    <mergeCell ref="D176:G176"/>
    <mergeCell ref="H176:M176"/>
    <mergeCell ref="M177:M178"/>
    <mergeCell ref="A169:A170"/>
    <mergeCell ref="B169:B170"/>
    <mergeCell ref="Q169:Q170"/>
    <mergeCell ref="A171:A172"/>
    <mergeCell ref="B171:B172"/>
    <mergeCell ref="Q171:Q172"/>
    <mergeCell ref="A165:A166"/>
    <mergeCell ref="B165:B166"/>
    <mergeCell ref="Q165:Q166"/>
    <mergeCell ref="A167:A168"/>
    <mergeCell ref="B167:B168"/>
    <mergeCell ref="Q167:Q168"/>
    <mergeCell ref="A161:A162"/>
    <mergeCell ref="B161:B162"/>
    <mergeCell ref="Q161:Q162"/>
    <mergeCell ref="A163:A164"/>
    <mergeCell ref="B163:B164"/>
    <mergeCell ref="Q163:Q164"/>
    <mergeCell ref="A157:A158"/>
    <mergeCell ref="B157:B158"/>
    <mergeCell ref="Q157:Q158"/>
    <mergeCell ref="A159:A160"/>
    <mergeCell ref="B159:B160"/>
    <mergeCell ref="Q159:Q160"/>
    <mergeCell ref="A153:A154"/>
    <mergeCell ref="B153:B154"/>
    <mergeCell ref="Q153:Q154"/>
    <mergeCell ref="A155:A156"/>
    <mergeCell ref="B155:B156"/>
    <mergeCell ref="Q155:Q156"/>
    <mergeCell ref="A149:A150"/>
    <mergeCell ref="B149:B150"/>
    <mergeCell ref="Q149:Q150"/>
    <mergeCell ref="A151:A152"/>
    <mergeCell ref="B151:B152"/>
    <mergeCell ref="Q151:Q152"/>
    <mergeCell ref="A145:A146"/>
    <mergeCell ref="B145:B146"/>
    <mergeCell ref="Q145:Q146"/>
    <mergeCell ref="A147:A148"/>
    <mergeCell ref="B147:B148"/>
    <mergeCell ref="Q147:Q148"/>
    <mergeCell ref="A141:A142"/>
    <mergeCell ref="B141:B142"/>
    <mergeCell ref="Q141:Q142"/>
    <mergeCell ref="A143:A144"/>
    <mergeCell ref="B143:B144"/>
    <mergeCell ref="Q143:Q144"/>
    <mergeCell ref="A137:A138"/>
    <mergeCell ref="B137:B138"/>
    <mergeCell ref="Q137:Q138"/>
    <mergeCell ref="A139:A140"/>
    <mergeCell ref="B139:B140"/>
    <mergeCell ref="Q139:Q140"/>
    <mergeCell ref="A133:A134"/>
    <mergeCell ref="B133:B134"/>
    <mergeCell ref="Q133:Q134"/>
    <mergeCell ref="A135:A136"/>
    <mergeCell ref="B135:B136"/>
    <mergeCell ref="Q135:Q136"/>
    <mergeCell ref="A129:A130"/>
    <mergeCell ref="B129:B130"/>
    <mergeCell ref="Q129:Q130"/>
    <mergeCell ref="A131:A132"/>
    <mergeCell ref="B131:B132"/>
    <mergeCell ref="Q131:Q132"/>
    <mergeCell ref="A125:A126"/>
    <mergeCell ref="B125:B126"/>
    <mergeCell ref="Q125:Q126"/>
    <mergeCell ref="A127:A128"/>
    <mergeCell ref="B127:B128"/>
    <mergeCell ref="Q127:Q128"/>
    <mergeCell ref="Q119:Q120"/>
    <mergeCell ref="A121:A122"/>
    <mergeCell ref="B121:B122"/>
    <mergeCell ref="Q121:Q122"/>
    <mergeCell ref="A123:A124"/>
    <mergeCell ref="B123:B124"/>
    <mergeCell ref="Q123:Q124"/>
    <mergeCell ref="N117:N118"/>
    <mergeCell ref="O117:O118"/>
    <mergeCell ref="P117:P118"/>
    <mergeCell ref="A119:A120"/>
    <mergeCell ref="B119:B120"/>
    <mergeCell ref="N116:P116"/>
    <mergeCell ref="Q116:Q118"/>
    <mergeCell ref="R116:R118"/>
    <mergeCell ref="S116:S118"/>
    <mergeCell ref="T116:T118"/>
    <mergeCell ref="E117:F117"/>
    <mergeCell ref="G117:G118"/>
    <mergeCell ref="H117:I117"/>
    <mergeCell ref="J117:K117"/>
    <mergeCell ref="L117:L118"/>
    <mergeCell ref="A115:M115"/>
    <mergeCell ref="A116:A118"/>
    <mergeCell ref="B116:B118"/>
    <mergeCell ref="C116:C118"/>
    <mergeCell ref="D116:G116"/>
    <mergeCell ref="H116:M116"/>
    <mergeCell ref="M117:M118"/>
    <mergeCell ref="A109:A110"/>
    <mergeCell ref="B109:B110"/>
    <mergeCell ref="Q109:Q110"/>
    <mergeCell ref="A111:A112"/>
    <mergeCell ref="B111:B112"/>
    <mergeCell ref="Q111:Q112"/>
    <mergeCell ref="A105:A106"/>
    <mergeCell ref="B105:B106"/>
    <mergeCell ref="Q105:Q106"/>
    <mergeCell ref="A107:A108"/>
    <mergeCell ref="B107:B108"/>
    <mergeCell ref="Q107:Q108"/>
    <mergeCell ref="A101:A102"/>
    <mergeCell ref="B101:B102"/>
    <mergeCell ref="Q101:Q102"/>
    <mergeCell ref="A103:A104"/>
    <mergeCell ref="B103:B104"/>
    <mergeCell ref="Q103:Q104"/>
    <mergeCell ref="A97:A98"/>
    <mergeCell ref="B97:B98"/>
    <mergeCell ref="Q97:Q98"/>
    <mergeCell ref="A99:A100"/>
    <mergeCell ref="B99:B100"/>
    <mergeCell ref="Q99:Q100"/>
    <mergeCell ref="A93:A94"/>
    <mergeCell ref="B93:B94"/>
    <mergeCell ref="Q93:Q94"/>
    <mergeCell ref="A95:A96"/>
    <mergeCell ref="B95:B96"/>
    <mergeCell ref="Q95:Q96"/>
    <mergeCell ref="A89:A90"/>
    <mergeCell ref="B89:B90"/>
    <mergeCell ref="Q89:Q90"/>
    <mergeCell ref="A91:A92"/>
    <mergeCell ref="B91:B92"/>
    <mergeCell ref="Q91:Q92"/>
    <mergeCell ref="A85:A86"/>
    <mergeCell ref="B85:B86"/>
    <mergeCell ref="Q85:Q86"/>
    <mergeCell ref="A87:A88"/>
    <mergeCell ref="B87:B88"/>
    <mergeCell ref="Q87:Q88"/>
    <mergeCell ref="A81:A82"/>
    <mergeCell ref="B81:B82"/>
    <mergeCell ref="Q81:Q82"/>
    <mergeCell ref="A83:A84"/>
    <mergeCell ref="B83:B84"/>
    <mergeCell ref="Q83:Q84"/>
    <mergeCell ref="A77:A78"/>
    <mergeCell ref="B77:B78"/>
    <mergeCell ref="Q77:Q78"/>
    <mergeCell ref="A79:A80"/>
    <mergeCell ref="B79:B80"/>
    <mergeCell ref="Q79:Q80"/>
    <mergeCell ref="A73:A74"/>
    <mergeCell ref="B73:B74"/>
    <mergeCell ref="Q73:Q74"/>
    <mergeCell ref="A75:A76"/>
    <mergeCell ref="B75:B76"/>
    <mergeCell ref="Q75:Q76"/>
    <mergeCell ref="A69:A70"/>
    <mergeCell ref="B69:B70"/>
    <mergeCell ref="Q69:Q70"/>
    <mergeCell ref="A71:A72"/>
    <mergeCell ref="B71:B72"/>
    <mergeCell ref="Q71:Q72"/>
    <mergeCell ref="A65:A66"/>
    <mergeCell ref="B65:B66"/>
    <mergeCell ref="Q65:Q66"/>
    <mergeCell ref="A67:A68"/>
    <mergeCell ref="B67:B68"/>
    <mergeCell ref="Q67:Q68"/>
    <mergeCell ref="A61:A62"/>
    <mergeCell ref="B61:B62"/>
    <mergeCell ref="Q61:Q62"/>
    <mergeCell ref="A63:A64"/>
    <mergeCell ref="B63:B64"/>
    <mergeCell ref="Q63:Q64"/>
    <mergeCell ref="A57:A58"/>
    <mergeCell ref="B57:B58"/>
    <mergeCell ref="Q57:Q58"/>
    <mergeCell ref="A59:A60"/>
    <mergeCell ref="B59:B60"/>
    <mergeCell ref="Q59:Q60"/>
    <mergeCell ref="A53:A54"/>
    <mergeCell ref="B53:B54"/>
    <mergeCell ref="Q53:Q54"/>
    <mergeCell ref="A55:A56"/>
    <mergeCell ref="B55:B56"/>
    <mergeCell ref="Q55:Q56"/>
    <mergeCell ref="A49:A50"/>
    <mergeCell ref="B49:B50"/>
    <mergeCell ref="Q49:Q50"/>
    <mergeCell ref="A51:A52"/>
    <mergeCell ref="B51:B52"/>
    <mergeCell ref="Q51:Q52"/>
    <mergeCell ref="A45:A46"/>
    <mergeCell ref="B45:B46"/>
    <mergeCell ref="Q45:Q46"/>
    <mergeCell ref="A47:A48"/>
    <mergeCell ref="B47:B48"/>
    <mergeCell ref="Q47:Q48"/>
    <mergeCell ref="A41:A42"/>
    <mergeCell ref="B41:B42"/>
    <mergeCell ref="Q41:Q42"/>
    <mergeCell ref="A43:A44"/>
    <mergeCell ref="B43:B44"/>
    <mergeCell ref="Q43:Q44"/>
    <mergeCell ref="A37:A38"/>
    <mergeCell ref="B37:B38"/>
    <mergeCell ref="Q37:Q38"/>
    <mergeCell ref="A39:A40"/>
    <mergeCell ref="B39:B40"/>
    <mergeCell ref="Q39:Q40"/>
    <mergeCell ref="A33:A34"/>
    <mergeCell ref="B33:B34"/>
    <mergeCell ref="Q33:Q34"/>
    <mergeCell ref="A35:A36"/>
    <mergeCell ref="B35:B36"/>
    <mergeCell ref="Q35:Q36"/>
    <mergeCell ref="E31:F31"/>
    <mergeCell ref="G31:G32"/>
    <mergeCell ref="H31:I31"/>
    <mergeCell ref="J31:K31"/>
    <mergeCell ref="L31:L32"/>
    <mergeCell ref="M31:M32"/>
    <mergeCell ref="H30:M30"/>
    <mergeCell ref="N30:P30"/>
    <mergeCell ref="Q30:Q32"/>
    <mergeCell ref="R30:R32"/>
    <mergeCell ref="S30:S32"/>
    <mergeCell ref="T30:T32"/>
    <mergeCell ref="N31:N32"/>
    <mergeCell ref="O31:O32"/>
    <mergeCell ref="P31:P32"/>
    <mergeCell ref="A25:A26"/>
    <mergeCell ref="B25:B26"/>
    <mergeCell ref="Q25:Q26"/>
    <mergeCell ref="A29:M29"/>
    <mergeCell ref="A30:A32"/>
    <mergeCell ref="B30:B32"/>
    <mergeCell ref="C30:C32"/>
    <mergeCell ref="D30:G30"/>
    <mergeCell ref="A21:A22"/>
    <mergeCell ref="B21:B22"/>
    <mergeCell ref="Q21:Q22"/>
    <mergeCell ref="A23:A24"/>
    <mergeCell ref="B23:B24"/>
    <mergeCell ref="Q23:Q24"/>
    <mergeCell ref="A17:A18"/>
    <mergeCell ref="B17:B18"/>
    <mergeCell ref="Q17:Q18"/>
    <mergeCell ref="A19:A20"/>
    <mergeCell ref="B19:B20"/>
    <mergeCell ref="Q19:Q20"/>
    <mergeCell ref="A13:A14"/>
    <mergeCell ref="B13:B14"/>
    <mergeCell ref="Q13:Q14"/>
    <mergeCell ref="A15:A16"/>
    <mergeCell ref="B15:B16"/>
    <mergeCell ref="Q15:Q16"/>
    <mergeCell ref="A9:A10"/>
    <mergeCell ref="B9:B10"/>
    <mergeCell ref="Q9:Q10"/>
    <mergeCell ref="A11:A12"/>
    <mergeCell ref="B11:B12"/>
    <mergeCell ref="Q11:Q12"/>
    <mergeCell ref="O5:O6"/>
    <mergeCell ref="P5:P6"/>
    <mergeCell ref="A7:A8"/>
    <mergeCell ref="B7:B8"/>
    <mergeCell ref="Q7:Q8"/>
    <mergeCell ref="R4:R6"/>
    <mergeCell ref="S4:S6"/>
    <mergeCell ref="T4:T6"/>
    <mergeCell ref="E5:F5"/>
    <mergeCell ref="G5:G6"/>
    <mergeCell ref="H5:I5"/>
    <mergeCell ref="J5:K5"/>
    <mergeCell ref="L5:L6"/>
    <mergeCell ref="M5:M6"/>
    <mergeCell ref="N5:N6"/>
    <mergeCell ref="A1:M1"/>
    <mergeCell ref="A3:R3"/>
    <mergeCell ref="A4:A6"/>
    <mergeCell ref="B4:B6"/>
    <mergeCell ref="C4:C6"/>
    <mergeCell ref="D4:G4"/>
    <mergeCell ref="H4:M4"/>
    <mergeCell ref="N4:P4"/>
    <mergeCell ref="Q4:Q6"/>
  </mergeCells>
  <pageMargins left="0.7" right="0.7" top="0.75" bottom="0.75" header="0.3" footer="0.3"/>
  <pageSetup paperSize="9" scale="73" orientation="landscape" r:id="rId1"/>
  <rowBreaks count="10" manualBreakCount="10">
    <brk id="27" max="16383" man="1"/>
    <brk id="71" max="16383" man="1"/>
    <brk id="113" max="16383" man="1"/>
    <brk id="140" max="16383" man="1"/>
    <brk id="173" max="16383" man="1"/>
    <brk id="195" max="16383" man="1"/>
    <brk id="232" max="16383" man="1"/>
    <brk id="261" max="16383" man="1"/>
    <brk id="311" max="16383" man="1"/>
    <brk id="3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хозяйств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2023-03-17T05:27:51Z</dcterms:created>
  <dcterms:modified xsi:type="dcterms:W3CDTF">2023-03-17T06:19:22Z</dcterms:modified>
</cp:coreProperties>
</file>