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6800" windowHeight="9240"/>
  </bookViews>
  <sheets>
    <sheet name="Рейтинг хозяйств" sheetId="82" r:id="rId1"/>
    <sheet name="Лист2" sheetId="83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71" i="82" l="1"/>
  <c r="N271" i="82" s="1"/>
  <c r="K265" i="82"/>
  <c r="N265" i="82" s="1"/>
  <c r="K267" i="82"/>
  <c r="N267" i="82" s="1"/>
  <c r="K275" i="82"/>
  <c r="N275" i="82" s="1"/>
  <c r="K269" i="82"/>
  <c r="N269" i="82" s="1"/>
  <c r="K273" i="82"/>
  <c r="N273" i="82" s="1"/>
  <c r="K277" i="82"/>
  <c r="N277" i="82" s="1"/>
  <c r="P257" i="82" l="1"/>
  <c r="O257" i="82"/>
  <c r="P255" i="82"/>
  <c r="O255" i="82"/>
  <c r="P253" i="82"/>
  <c r="O253" i="82"/>
  <c r="P251" i="82"/>
  <c r="O251" i="82"/>
  <c r="P249" i="82"/>
  <c r="O249" i="82"/>
  <c r="P247" i="82"/>
  <c r="O247" i="82"/>
  <c r="P245" i="82"/>
  <c r="O245" i="82"/>
  <c r="P243" i="82"/>
  <c r="O243" i="82"/>
  <c r="P241" i="82"/>
  <c r="O241" i="82"/>
  <c r="P239" i="82"/>
  <c r="O239" i="82"/>
  <c r="P237" i="82"/>
  <c r="O237" i="82"/>
  <c r="P235" i="82"/>
  <c r="O235" i="82"/>
  <c r="P233" i="82"/>
  <c r="O233" i="82"/>
  <c r="P231" i="82"/>
  <c r="O231" i="82"/>
  <c r="P229" i="82"/>
  <c r="O229" i="82"/>
  <c r="P227" i="82"/>
  <c r="O227" i="82"/>
  <c r="P225" i="82"/>
  <c r="O225" i="82"/>
  <c r="P207" i="82"/>
  <c r="O207" i="82"/>
  <c r="P223" i="82"/>
  <c r="O223" i="82"/>
  <c r="P221" i="82"/>
  <c r="O221" i="82"/>
  <c r="P219" i="82"/>
  <c r="O219" i="82"/>
  <c r="P217" i="82"/>
  <c r="O217" i="82"/>
  <c r="P215" i="82"/>
  <c r="O215" i="82"/>
  <c r="P211" i="82"/>
  <c r="O211" i="82"/>
  <c r="Q211" i="82" s="1"/>
  <c r="S211" i="82" s="1"/>
  <c r="U211" i="82" s="1"/>
  <c r="P213" i="82"/>
  <c r="O213" i="82"/>
  <c r="P209" i="82"/>
  <c r="O209" i="82"/>
  <c r="P205" i="82"/>
  <c r="O205" i="82"/>
  <c r="P203" i="82"/>
  <c r="O203" i="82"/>
  <c r="P201" i="82"/>
  <c r="O201" i="82"/>
  <c r="P199" i="82"/>
  <c r="O199" i="82"/>
  <c r="P197" i="82"/>
  <c r="O197" i="82"/>
  <c r="P195" i="82"/>
  <c r="O195" i="82"/>
  <c r="K188" i="82"/>
  <c r="N188" i="82" s="1"/>
  <c r="P188" i="82" s="1"/>
  <c r="K186" i="82"/>
  <c r="N186" i="82" s="1"/>
  <c r="P186" i="82" s="1"/>
  <c r="K184" i="82"/>
  <c r="N184" i="82" s="1"/>
  <c r="P184" i="82" s="1"/>
  <c r="K182" i="82"/>
  <c r="N182" i="82" s="1"/>
  <c r="P182" i="82" s="1"/>
  <c r="J181" i="82"/>
  <c r="H181" i="82"/>
  <c r="F181" i="82"/>
  <c r="K180" i="82"/>
  <c r="N180" i="82" s="1"/>
  <c r="P180" i="82" s="1"/>
  <c r="K178" i="82"/>
  <c r="N178" i="82" s="1"/>
  <c r="P178" i="82" s="1"/>
  <c r="K176" i="82"/>
  <c r="N176" i="82" s="1"/>
  <c r="P176" i="82" s="1"/>
  <c r="K174" i="82"/>
  <c r="N174" i="82" s="1"/>
  <c r="P174" i="82" s="1"/>
  <c r="K172" i="82"/>
  <c r="N172" i="82" s="1"/>
  <c r="P172" i="82" s="1"/>
  <c r="K170" i="82"/>
  <c r="N170" i="82" s="1"/>
  <c r="P170" i="82" s="1"/>
  <c r="K168" i="82"/>
  <c r="N168" i="82" s="1"/>
  <c r="P168" i="82" s="1"/>
  <c r="K166" i="82"/>
  <c r="N166" i="82" s="1"/>
  <c r="P166" i="82" s="1"/>
  <c r="P152" i="82"/>
  <c r="O152" i="82"/>
  <c r="P158" i="82"/>
  <c r="O158" i="82"/>
  <c r="P156" i="82"/>
  <c r="O156" i="82"/>
  <c r="P154" i="82"/>
  <c r="O154" i="82"/>
  <c r="P150" i="82"/>
  <c r="O150" i="82"/>
  <c r="P148" i="82"/>
  <c r="O148" i="82"/>
  <c r="P141" i="82"/>
  <c r="O141" i="82"/>
  <c r="P139" i="82"/>
  <c r="O139" i="82"/>
  <c r="P137" i="82"/>
  <c r="O137" i="82"/>
  <c r="P135" i="82"/>
  <c r="O135" i="82"/>
  <c r="P133" i="82"/>
  <c r="O133" i="82"/>
  <c r="P131" i="82"/>
  <c r="O131" i="82"/>
  <c r="P129" i="82"/>
  <c r="O129" i="82"/>
  <c r="P127" i="82"/>
  <c r="O127" i="82"/>
  <c r="P125" i="82"/>
  <c r="O125" i="82"/>
  <c r="P103" i="82"/>
  <c r="O103" i="82"/>
  <c r="P123" i="82"/>
  <c r="O123" i="82"/>
  <c r="P121" i="82"/>
  <c r="O121" i="82"/>
  <c r="P119" i="82"/>
  <c r="O119" i="82"/>
  <c r="P117" i="82"/>
  <c r="O117" i="82"/>
  <c r="P115" i="82"/>
  <c r="O115" i="82"/>
  <c r="P113" i="82"/>
  <c r="O113" i="82"/>
  <c r="P111" i="82"/>
  <c r="O111" i="82"/>
  <c r="P109" i="82"/>
  <c r="O109" i="82"/>
  <c r="P107" i="82"/>
  <c r="O107" i="82"/>
  <c r="P105" i="82"/>
  <c r="O105" i="82"/>
  <c r="P83" i="82"/>
  <c r="O83" i="82"/>
  <c r="P81" i="82"/>
  <c r="O81" i="82"/>
  <c r="P79" i="82"/>
  <c r="O79" i="82"/>
  <c r="P77" i="82"/>
  <c r="O77" i="82"/>
  <c r="P55" i="82"/>
  <c r="O55" i="82"/>
  <c r="P75" i="82"/>
  <c r="O75" i="82"/>
  <c r="P73" i="82"/>
  <c r="O73" i="82"/>
  <c r="P71" i="82"/>
  <c r="O71" i="82"/>
  <c r="P69" i="82"/>
  <c r="O69" i="82"/>
  <c r="P67" i="82"/>
  <c r="O67" i="82"/>
  <c r="P65" i="82"/>
  <c r="O65" i="82"/>
  <c r="P63" i="82"/>
  <c r="O63" i="82"/>
  <c r="P61" i="82"/>
  <c r="O61" i="82"/>
  <c r="P59" i="82"/>
  <c r="O59" i="82"/>
  <c r="P57" i="82"/>
  <c r="O57" i="82"/>
  <c r="P53" i="82"/>
  <c r="O53" i="82"/>
  <c r="P51" i="82"/>
  <c r="O51" i="82"/>
  <c r="P49" i="82"/>
  <c r="O49" i="82"/>
  <c r="P47" i="82"/>
  <c r="O47" i="82"/>
  <c r="P45" i="82"/>
  <c r="O45" i="82"/>
  <c r="P43" i="82"/>
  <c r="O43" i="82"/>
  <c r="P41" i="82"/>
  <c r="O41" i="82"/>
  <c r="P39" i="82"/>
  <c r="O39" i="82"/>
  <c r="P37" i="82"/>
  <c r="O37" i="82"/>
  <c r="P35" i="82"/>
  <c r="O35" i="82"/>
  <c r="P33" i="82"/>
  <c r="O33" i="82"/>
  <c r="P31" i="82"/>
  <c r="O31" i="82"/>
  <c r="P29" i="82"/>
  <c r="O29" i="82"/>
  <c r="P22" i="82"/>
  <c r="O22" i="82"/>
  <c r="P20" i="82"/>
  <c r="O20" i="82"/>
  <c r="P18" i="82"/>
  <c r="O18" i="82"/>
  <c r="P16" i="82"/>
  <c r="O16" i="82"/>
  <c r="P14" i="82"/>
  <c r="O14" i="82"/>
  <c r="P10" i="82"/>
  <c r="O10" i="82"/>
  <c r="P12" i="82"/>
  <c r="O12" i="82"/>
  <c r="P8" i="82"/>
  <c r="O8" i="82"/>
  <c r="Q67" i="82" l="1"/>
  <c r="S67" i="82" s="1"/>
  <c r="U67" i="82" s="1"/>
  <c r="Q117" i="82"/>
  <c r="S117" i="82" s="1"/>
  <c r="U117" i="82" s="1"/>
  <c r="Q103" i="82"/>
  <c r="S103" i="82" s="1"/>
  <c r="U103" i="82" s="1"/>
  <c r="Q209" i="82"/>
  <c r="S209" i="82" s="1"/>
  <c r="U209" i="82" s="1"/>
  <c r="Q123" i="82"/>
  <c r="S123" i="82" s="1"/>
  <c r="U123" i="82" s="1"/>
  <c r="Q83" i="82"/>
  <c r="S83" i="82" s="1"/>
  <c r="U83" i="82" s="1"/>
  <c r="Q111" i="82"/>
  <c r="S111" i="82" s="1"/>
  <c r="U111" i="82" s="1"/>
  <c r="Q105" i="82"/>
  <c r="S105" i="82" s="1"/>
  <c r="U105" i="82" s="1"/>
  <c r="Q219" i="82"/>
  <c r="S219" i="82" s="1"/>
  <c r="U219" i="82" s="1"/>
  <c r="Q233" i="82"/>
  <c r="S233" i="82" s="1"/>
  <c r="U233" i="82" s="1"/>
  <c r="Q241" i="82"/>
  <c r="S241" i="82" s="1"/>
  <c r="U241" i="82" s="1"/>
  <c r="Q249" i="82"/>
  <c r="S249" i="82" s="1"/>
  <c r="U249" i="82" s="1"/>
  <c r="Q221" i="82"/>
  <c r="S221" i="82" s="1"/>
  <c r="U221" i="82" s="1"/>
  <c r="Q235" i="82"/>
  <c r="S235" i="82" s="1"/>
  <c r="U235" i="82" s="1"/>
  <c r="Q243" i="82"/>
  <c r="S243" i="82" s="1"/>
  <c r="U243" i="82" s="1"/>
  <c r="Q81" i="82"/>
  <c r="S81" i="82" s="1"/>
  <c r="U81" i="82" s="1"/>
  <c r="Q109" i="82"/>
  <c r="S109" i="82" s="1"/>
  <c r="U109" i="82" s="1"/>
  <c r="Q203" i="82"/>
  <c r="S203" i="82" s="1"/>
  <c r="U203" i="82" s="1"/>
  <c r="Q139" i="82"/>
  <c r="S139" i="82" s="1"/>
  <c r="U139" i="82" s="1"/>
  <c r="Q199" i="82"/>
  <c r="S199" i="82" s="1"/>
  <c r="U199" i="82" s="1"/>
  <c r="Q31" i="82"/>
  <c r="S31" i="82" s="1"/>
  <c r="U31" i="82" s="1"/>
  <c r="Q39" i="82"/>
  <c r="S39" i="82" s="1"/>
  <c r="U39" i="82" s="1"/>
  <c r="Q47" i="82"/>
  <c r="S47" i="82" s="1"/>
  <c r="U47" i="82" s="1"/>
  <c r="Q57" i="82"/>
  <c r="S57" i="82" s="1"/>
  <c r="U57" i="82" s="1"/>
  <c r="Q107" i="82"/>
  <c r="S107" i="82" s="1"/>
  <c r="U107" i="82" s="1"/>
  <c r="Q148" i="82"/>
  <c r="S148" i="82" s="1"/>
  <c r="U148" i="82" s="1"/>
  <c r="Q158" i="82"/>
  <c r="S158" i="82" s="1"/>
  <c r="U158" i="82" s="1"/>
  <c r="Q20" i="82"/>
  <c r="S20" i="82" s="1"/>
  <c r="U20" i="82" s="1"/>
  <c r="Q61" i="82"/>
  <c r="S61" i="82" s="1"/>
  <c r="U61" i="82" s="1"/>
  <c r="Q205" i="82"/>
  <c r="S205" i="82" s="1"/>
  <c r="U205" i="82" s="1"/>
  <c r="Q125" i="82"/>
  <c r="S125" i="82" s="1"/>
  <c r="U125" i="82" s="1"/>
  <c r="Q133" i="82"/>
  <c r="S133" i="82" s="1"/>
  <c r="U133" i="82" s="1"/>
  <c r="Q141" i="82"/>
  <c r="S141" i="82" s="1"/>
  <c r="U141" i="82" s="1"/>
  <c r="Q237" i="82"/>
  <c r="S237" i="82" s="1"/>
  <c r="U237" i="82" s="1"/>
  <c r="Q245" i="82"/>
  <c r="S245" i="82" s="1"/>
  <c r="U245" i="82" s="1"/>
  <c r="Q253" i="82"/>
  <c r="S253" i="82" s="1"/>
  <c r="U253" i="82" s="1"/>
  <c r="Q77" i="82"/>
  <c r="S77" i="82" s="1"/>
  <c r="U77" i="82" s="1"/>
  <c r="Q119" i="82"/>
  <c r="S119" i="82" s="1"/>
  <c r="U119" i="82" s="1"/>
  <c r="Q154" i="82"/>
  <c r="S154" i="82" s="1"/>
  <c r="U154" i="82" s="1"/>
  <c r="Q201" i="82"/>
  <c r="S201" i="82" s="1"/>
  <c r="U201" i="82" s="1"/>
  <c r="Q207" i="82"/>
  <c r="S207" i="82" s="1"/>
  <c r="U207" i="82" s="1"/>
  <c r="Q239" i="82"/>
  <c r="S239" i="82" s="1"/>
  <c r="U239" i="82" s="1"/>
  <c r="Q247" i="82"/>
  <c r="S247" i="82" s="1"/>
  <c r="U247" i="82" s="1"/>
  <c r="Q255" i="82"/>
  <c r="S255" i="82" s="1"/>
  <c r="U255" i="82" s="1"/>
  <c r="Q33" i="82"/>
  <c r="S33" i="82" s="1"/>
  <c r="U33" i="82" s="1"/>
  <c r="Q49" i="82"/>
  <c r="S49" i="82" s="1"/>
  <c r="U49" i="82" s="1"/>
  <c r="Q59" i="82"/>
  <c r="S59" i="82" s="1"/>
  <c r="U59" i="82" s="1"/>
  <c r="Q127" i="82"/>
  <c r="S127" i="82" s="1"/>
  <c r="U127" i="82" s="1"/>
  <c r="Q35" i="82"/>
  <c r="S35" i="82" s="1"/>
  <c r="U35" i="82" s="1"/>
  <c r="Q43" i="82"/>
  <c r="S43" i="82" s="1"/>
  <c r="U43" i="82" s="1"/>
  <c r="Q215" i="82"/>
  <c r="S215" i="82" s="1"/>
  <c r="U215" i="82" s="1"/>
  <c r="Q29" i="82"/>
  <c r="S29" i="82" s="1"/>
  <c r="U29" i="82" s="1"/>
  <c r="Q37" i="82"/>
  <c r="S37" i="82" s="1"/>
  <c r="U37" i="82" s="1"/>
  <c r="Q53" i="82"/>
  <c r="S53" i="82" s="1"/>
  <c r="U53" i="82" s="1"/>
  <c r="Q55" i="82"/>
  <c r="S55" i="82" s="1"/>
  <c r="U55" i="82" s="1"/>
  <c r="Q131" i="82"/>
  <c r="S131" i="82" s="1"/>
  <c r="U131" i="82" s="1"/>
  <c r="Q217" i="82"/>
  <c r="S217" i="82" s="1"/>
  <c r="U217" i="82" s="1"/>
  <c r="Q14" i="82"/>
  <c r="S14" i="82" s="1"/>
  <c r="U14" i="82" s="1"/>
  <c r="Q22" i="82"/>
  <c r="S22" i="82" s="1"/>
  <c r="U22" i="82" s="1"/>
  <c r="Q41" i="82"/>
  <c r="S41" i="82" s="1"/>
  <c r="U41" i="82" s="1"/>
  <c r="Q73" i="82"/>
  <c r="S73" i="82" s="1"/>
  <c r="U73" i="82" s="1"/>
  <c r="Q79" i="82"/>
  <c r="S79" i="82" s="1"/>
  <c r="U79" i="82" s="1"/>
  <c r="Q129" i="82"/>
  <c r="S129" i="82" s="1"/>
  <c r="U129" i="82" s="1"/>
  <c r="Q135" i="82"/>
  <c r="S135" i="82" s="1"/>
  <c r="U135" i="82" s="1"/>
  <c r="Q225" i="82"/>
  <c r="S225" i="82" s="1"/>
  <c r="U225" i="82" s="1"/>
  <c r="Q8" i="82"/>
  <c r="S8" i="82" s="1"/>
  <c r="U8" i="82" s="1"/>
  <c r="Q16" i="82"/>
  <c r="S16" i="82" s="1"/>
  <c r="U16" i="82" s="1"/>
  <c r="Q75" i="82"/>
  <c r="S75" i="82" s="1"/>
  <c r="U75" i="82" s="1"/>
  <c r="Q137" i="82"/>
  <c r="S137" i="82" s="1"/>
  <c r="U137" i="82" s="1"/>
  <c r="Q156" i="82"/>
  <c r="S156" i="82" s="1"/>
  <c r="U156" i="82" s="1"/>
  <c r="Q223" i="82"/>
  <c r="S223" i="82" s="1"/>
  <c r="U223" i="82" s="1"/>
  <c r="Q227" i="82"/>
  <c r="S227" i="82" s="1"/>
  <c r="U227" i="82" s="1"/>
  <c r="Q12" i="82"/>
  <c r="S12" i="82" s="1"/>
  <c r="U12" i="82" s="1"/>
  <c r="Q18" i="82"/>
  <c r="S18" i="82" s="1"/>
  <c r="U18" i="82" s="1"/>
  <c r="Q63" i="82"/>
  <c r="S63" i="82" s="1"/>
  <c r="U63" i="82" s="1"/>
  <c r="Q69" i="82"/>
  <c r="S69" i="82" s="1"/>
  <c r="U69" i="82" s="1"/>
  <c r="Q113" i="82"/>
  <c r="S113" i="82" s="1"/>
  <c r="U113" i="82" s="1"/>
  <c r="Q195" i="82"/>
  <c r="S195" i="82" s="1"/>
  <c r="U195" i="82" s="1"/>
  <c r="Q229" i="82"/>
  <c r="S229" i="82" s="1"/>
  <c r="U229" i="82" s="1"/>
  <c r="Q10" i="82"/>
  <c r="S10" i="82" s="1"/>
  <c r="U10" i="82" s="1"/>
  <c r="Q45" i="82"/>
  <c r="S45" i="82" s="1"/>
  <c r="U45" i="82" s="1"/>
  <c r="Q51" i="82"/>
  <c r="S51" i="82" s="1"/>
  <c r="U51" i="82" s="1"/>
  <c r="Q65" i="82"/>
  <c r="S65" i="82" s="1"/>
  <c r="U65" i="82" s="1"/>
  <c r="Q71" i="82"/>
  <c r="S71" i="82" s="1"/>
  <c r="U71" i="82" s="1"/>
  <c r="Q115" i="82"/>
  <c r="S115" i="82" s="1"/>
  <c r="U115" i="82" s="1"/>
  <c r="Q121" i="82"/>
  <c r="S121" i="82" s="1"/>
  <c r="U121" i="82" s="1"/>
  <c r="Q150" i="82"/>
  <c r="S150" i="82" s="1"/>
  <c r="U150" i="82" s="1"/>
  <c r="Q152" i="82"/>
  <c r="S152" i="82" s="1"/>
  <c r="U152" i="82" s="1"/>
  <c r="Q197" i="82"/>
  <c r="S197" i="82" s="1"/>
  <c r="U197" i="82" s="1"/>
  <c r="Q213" i="82"/>
  <c r="S213" i="82" s="1"/>
  <c r="U213" i="82" s="1"/>
  <c r="Q231" i="82"/>
  <c r="S231" i="82" s="1"/>
  <c r="U231" i="82" s="1"/>
  <c r="Q251" i="82"/>
  <c r="S251" i="82" s="1"/>
  <c r="U251" i="82" s="1"/>
  <c r="Q257" i="82"/>
  <c r="S257" i="82" s="1"/>
  <c r="U257" i="82" s="1"/>
</calcChain>
</file>

<file path=xl/sharedStrings.xml><?xml version="1.0" encoding="utf-8"?>
<sst xmlns="http://schemas.openxmlformats.org/spreadsheetml/2006/main" count="421" uniqueCount="64">
  <si>
    <t>Сухое вещество, г</t>
  </si>
  <si>
    <t>Зола, г</t>
  </si>
  <si>
    <t>в АСВ</t>
  </si>
  <si>
    <t>Сырой протеин, г</t>
  </si>
  <si>
    <t>Сырая клетчатка, г</t>
  </si>
  <si>
    <t>в нат. корме</t>
  </si>
  <si>
    <t>Грязовецкий</t>
  </si>
  <si>
    <t>масляная кислота, %</t>
  </si>
  <si>
    <t>доля молочной кислоты, %</t>
  </si>
  <si>
    <t>рН</t>
  </si>
  <si>
    <t>Вологодский</t>
  </si>
  <si>
    <t xml:space="preserve">Основные показатели </t>
  </si>
  <si>
    <t xml:space="preserve">Второстепенные показатели </t>
  </si>
  <si>
    <t>Рейтинг  хозяйств по номинациям конкурса</t>
  </si>
  <si>
    <t>место</t>
  </si>
  <si>
    <t>Название организации</t>
  </si>
  <si>
    <t>баллы</t>
  </si>
  <si>
    <t>2 номинация - Лучший силос из бобово-злаковой смеси</t>
  </si>
  <si>
    <t>Район</t>
  </si>
  <si>
    <t>ср.зн.</t>
  </si>
  <si>
    <t>3 номинация - Лучший силос из однолетних и многолетних злаковых трав</t>
  </si>
  <si>
    <t>4 номинация - Лучший силос из кукурузы</t>
  </si>
  <si>
    <t>сумма баллов</t>
  </si>
  <si>
    <t>общий итог</t>
  </si>
  <si>
    <t>основ-ных</t>
  </si>
  <si>
    <t>второ-степен-ных</t>
  </si>
  <si>
    <t>ПЗ к/з им. 50-летия СССР</t>
  </si>
  <si>
    <t>Кирилловский</t>
  </si>
  <si>
    <t>СПК к/з "Коминтеpн-2"</t>
  </si>
  <si>
    <t>СПК АФ "Кpасная звезда"</t>
  </si>
  <si>
    <t>СХПК "Майский"</t>
  </si>
  <si>
    <t>тонаж</t>
  </si>
  <si>
    <t>основных</t>
  </si>
  <si>
    <t>второстепенных</t>
  </si>
  <si>
    <t>итог</t>
  </si>
  <si>
    <t>ПЗ к/з "Аврора"</t>
  </si>
  <si>
    <t>ООО "ПЗ Покровское"</t>
  </si>
  <si>
    <t>С/А колхоз им. Калинина</t>
  </si>
  <si>
    <t>Никольский</t>
  </si>
  <si>
    <t>Чагодощенский</t>
  </si>
  <si>
    <t>к/з "Сазоновский"</t>
  </si>
  <si>
    <t>Череповецкий</t>
  </si>
  <si>
    <t>к/з "Мяксинский"</t>
  </si>
  <si>
    <t>Харовский</t>
  </si>
  <si>
    <t>Верховажский</t>
  </si>
  <si>
    <t>ЗАО АФ им. Павлова</t>
  </si>
  <si>
    <t>СПК к/з "Нижне-Кулое"</t>
  </si>
  <si>
    <t>1 номинация - Лучший силос из однолетних и многолетних бобовых трав</t>
  </si>
  <si>
    <t>С/А к-з им. Калинина</t>
  </si>
  <si>
    <t>5 номинация - Лучшее сено</t>
  </si>
  <si>
    <t>коэффициент по тонажу</t>
  </si>
  <si>
    <t>СПК к/з "Север"</t>
  </si>
  <si>
    <t>СПК Приозерье</t>
  </si>
  <si>
    <t>№</t>
  </si>
  <si>
    <t>Массовая доля сухого вещества, г/кг, не менее - 200</t>
  </si>
  <si>
    <t>Массовая доля сырого протеина, г/кг, не менее - 16</t>
  </si>
  <si>
    <t>Массовая доля сырой клетчатки, г/кг, не более - 27</t>
  </si>
  <si>
    <t>Массовая доля сырой золы, г/кг, не более - 10</t>
  </si>
  <si>
    <t>А</t>
  </si>
  <si>
    <t>абсолютный победитель конкурса по решению заседания жюри (Протокол № 2 от 22.03.2022г.)</t>
  </si>
  <si>
    <t>победители конкурса 1,2, 3 степени</t>
  </si>
  <si>
    <t>победитель в специальной номинации</t>
  </si>
  <si>
    <t>Специальная  номинация - Зеленая масса</t>
  </si>
  <si>
    <t>6 номинация - Лучший силаж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</si>
</sst>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b/>
      <sz val="10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12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2" fillId="2" borderId="1" xfId="0" applyNumberFormat="1" applyFont="1" applyFill="1" applyBorder="1"/>
    <xf numFmtId="0" fontId="2" fillId="2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/>
    <xf numFmtId="2" fontId="5" fillId="2" borderId="1" xfId="0" applyNumberFormat="1" applyFont="1" applyFill="1" applyBorder="1"/>
    <xf numFmtId="0" fontId="2" fillId="0" borderId="1" xfId="0" applyFont="1" applyFill="1" applyBorder="1"/>
    <xf numFmtId="2" fontId="2" fillId="0" borderId="1" xfId="0" applyNumberFormat="1" applyFont="1" applyFill="1" applyBorder="1"/>
    <xf numFmtId="2" fontId="5" fillId="0" borderId="1" xfId="0" applyNumberFormat="1" applyFont="1" applyFill="1" applyBorder="1"/>
    <xf numFmtId="0" fontId="5" fillId="0" borderId="1" xfId="0" applyFont="1" applyFill="1" applyBorder="1"/>
    <xf numFmtId="0" fontId="6" fillId="0" borderId="0" xfId="0" applyFont="1"/>
    <xf numFmtId="2" fontId="2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wrapText="1"/>
    </xf>
    <xf numFmtId="0" fontId="6" fillId="0" borderId="0" xfId="0" applyFont="1" applyAlignment="1">
      <alignment wrapText="1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/>
    <xf numFmtId="2" fontId="2" fillId="2" borderId="4" xfId="0" applyNumberFormat="1" applyFont="1" applyFill="1" applyBorder="1"/>
    <xf numFmtId="0" fontId="2" fillId="2" borderId="0" xfId="0" applyFont="1" applyFill="1" applyBorder="1"/>
    <xf numFmtId="0" fontId="5" fillId="2" borderId="0" xfId="0" applyFont="1" applyFill="1" applyBorder="1"/>
    <xf numFmtId="2" fontId="2" fillId="0" borderId="4" xfId="0" applyNumberFormat="1" applyFont="1" applyFill="1" applyBorder="1"/>
    <xf numFmtId="0" fontId="5" fillId="0" borderId="0" xfId="0" applyFont="1" applyFill="1" applyBorder="1"/>
    <xf numFmtId="0" fontId="7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2" fontId="2" fillId="2" borderId="4" xfId="0" applyNumberFormat="1" applyFont="1" applyFill="1" applyBorder="1" applyAlignment="1">
      <alignment vertical="center" wrapText="1"/>
    </xf>
    <xf numFmtId="2" fontId="6" fillId="2" borderId="4" xfId="0" applyNumberFormat="1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distributed"/>
    </xf>
    <xf numFmtId="0" fontId="6" fillId="2" borderId="1" xfId="0" applyFont="1" applyFill="1" applyBorder="1" applyAlignment="1">
      <alignment horizontal="center" vertical="distributed"/>
    </xf>
    <xf numFmtId="0" fontId="2" fillId="0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vertical="center" wrapText="1"/>
    </xf>
    <xf numFmtId="2" fontId="6" fillId="2" borderId="1" xfId="0" applyNumberFormat="1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2" fillId="2" borderId="1" xfId="0" applyFont="1" applyFill="1" applyBorder="1" applyAlignment="1"/>
    <xf numFmtId="0" fontId="6" fillId="2" borderId="1" xfId="0" applyFont="1" applyFill="1" applyBorder="1" applyAlignment="1"/>
    <xf numFmtId="0" fontId="2" fillId="0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/>
    </xf>
    <xf numFmtId="0" fontId="2" fillId="3" borderId="1" xfId="0" applyFont="1" applyFill="1" applyBorder="1"/>
    <xf numFmtId="2" fontId="2" fillId="3" borderId="1" xfId="0" applyNumberFormat="1" applyFont="1" applyFill="1" applyBorder="1"/>
    <xf numFmtId="0" fontId="2" fillId="3" borderId="1" xfId="0" applyFont="1" applyFill="1" applyBorder="1" applyAlignment="1"/>
    <xf numFmtId="0" fontId="5" fillId="3" borderId="1" xfId="0" applyFont="1" applyFill="1" applyBorder="1"/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/>
    </xf>
    <xf numFmtId="2" fontId="5" fillId="3" borderId="1" xfId="0" applyNumberFormat="1" applyFont="1" applyFill="1" applyBorder="1"/>
    <xf numFmtId="0" fontId="6" fillId="3" borderId="1" xfId="0" applyFont="1" applyFill="1" applyBorder="1" applyAlignment="1"/>
    <xf numFmtId="0" fontId="2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/>
    </xf>
    <xf numFmtId="0" fontId="2" fillId="4" borderId="1" xfId="0" applyFont="1" applyFill="1" applyBorder="1"/>
    <xf numFmtId="2" fontId="1" fillId="4" borderId="1" xfId="0" applyNumberFormat="1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2" fontId="5" fillId="4" borderId="1" xfId="0" applyNumberFormat="1" applyFont="1" applyFill="1" applyBorder="1"/>
    <xf numFmtId="0" fontId="5" fillId="4" borderId="1" xfId="0" applyFont="1" applyFill="1" applyBorder="1"/>
    <xf numFmtId="0" fontId="6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/>
    </xf>
    <xf numFmtId="0" fontId="6" fillId="4" borderId="0" xfId="0" applyFont="1" applyFill="1"/>
    <xf numFmtId="0" fontId="6" fillId="4" borderId="1" xfId="0" applyFont="1" applyFill="1" applyBorder="1" applyAlignment="1">
      <alignment vertical="center" wrapText="1"/>
    </xf>
    <xf numFmtId="0" fontId="6" fillId="4" borderId="0" xfId="0" applyFont="1" applyFill="1" applyAlignment="1">
      <alignment wrapText="1"/>
    </xf>
    <xf numFmtId="0" fontId="6" fillId="3" borderId="0" xfId="0" applyFont="1" applyFill="1" applyAlignment="1">
      <alignment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 vertical="center"/>
    </xf>
    <xf numFmtId="2" fontId="5" fillId="5" borderId="1" xfId="0" applyNumberFormat="1" applyFont="1" applyFill="1" applyBorder="1" applyAlignment="1">
      <alignment horizontal="center" vertical="center"/>
    </xf>
    <xf numFmtId="2" fontId="5" fillId="5" borderId="1" xfId="0" applyNumberFormat="1" applyFont="1" applyFill="1" applyBorder="1"/>
    <xf numFmtId="0" fontId="6" fillId="5" borderId="1" xfId="0" applyFont="1" applyFill="1" applyBorder="1" applyAlignment="1">
      <alignment horizontal="center" vertical="center"/>
    </xf>
    <xf numFmtId="0" fontId="6" fillId="5" borderId="0" xfId="0" applyFont="1" applyFill="1" applyAlignment="1">
      <alignment wrapText="1"/>
    </xf>
    <xf numFmtId="0" fontId="4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6"/>
  <sheetViews>
    <sheetView tabSelected="1" topLeftCell="A151" workbookViewId="0">
      <selection activeCell="W31" sqref="W31"/>
    </sheetView>
  </sheetViews>
  <sheetFormatPr defaultRowHeight="12.75" x14ac:dyDescent="0.2"/>
  <cols>
    <col min="1" max="1" width="3.42578125" style="13" customWidth="1"/>
    <col min="2" max="2" width="17.5703125" style="24" customWidth="1"/>
    <col min="3" max="3" width="12.85546875" style="13" customWidth="1"/>
    <col min="4" max="4" width="6.140625" style="13" customWidth="1"/>
    <col min="5" max="5" width="6.42578125" style="13" customWidth="1"/>
    <col min="6" max="6" width="5.28515625" style="13" customWidth="1"/>
    <col min="7" max="7" width="5.140625" style="13" customWidth="1"/>
    <col min="8" max="8" width="4.7109375" style="13" customWidth="1"/>
    <col min="9" max="9" width="5.7109375" style="13" customWidth="1"/>
    <col min="10" max="10" width="5.42578125" style="13" customWidth="1"/>
    <col min="11" max="11" width="5.85546875" style="13" customWidth="1"/>
    <col min="12" max="12" width="5.7109375" style="13" customWidth="1"/>
    <col min="13" max="13" width="5.28515625" style="13" customWidth="1"/>
    <col min="14" max="14" width="4.7109375" style="13" customWidth="1"/>
    <col min="15" max="16" width="4.85546875" style="13" customWidth="1"/>
    <col min="17" max="17" width="5.5703125" style="13" customWidth="1"/>
    <col min="18" max="18" width="5.85546875" style="13" customWidth="1"/>
    <col min="19" max="19" width="4.5703125" style="13" customWidth="1"/>
    <col min="20" max="20" width="4.7109375" style="13" customWidth="1"/>
    <col min="21" max="21" width="5.7109375" style="13" customWidth="1"/>
    <col min="22" max="16384" width="9.140625" style="13"/>
  </cols>
  <sheetData>
    <row r="1" spans="1:21" x14ac:dyDescent="0.2">
      <c r="A1" s="51" t="s">
        <v>13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3"/>
      <c r="P1" s="4"/>
      <c r="Q1" s="4"/>
      <c r="R1" s="4"/>
      <c r="S1" s="4"/>
      <c r="T1" s="4"/>
      <c r="U1" s="4"/>
    </row>
    <row r="2" spans="1:21" x14ac:dyDescent="0.2">
      <c r="A2" s="4"/>
      <c r="B2" s="2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3"/>
      <c r="P2" s="4"/>
      <c r="Q2" s="4"/>
      <c r="R2" s="4"/>
      <c r="S2" s="4"/>
      <c r="T2" s="4"/>
      <c r="U2" s="4"/>
    </row>
    <row r="3" spans="1:21" x14ac:dyDescent="0.2">
      <c r="A3" s="51" t="s">
        <v>47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73"/>
      <c r="P3" s="73"/>
      <c r="Q3" s="73"/>
      <c r="R3" s="73"/>
      <c r="S3" s="73"/>
      <c r="T3" s="4"/>
      <c r="U3" s="4"/>
    </row>
    <row r="4" spans="1:21" x14ac:dyDescent="0.2">
      <c r="A4" s="49" t="s">
        <v>53</v>
      </c>
      <c r="B4" s="55" t="s">
        <v>15</v>
      </c>
      <c r="C4" s="55" t="s">
        <v>18</v>
      </c>
      <c r="D4" s="55"/>
      <c r="E4" s="36" t="s">
        <v>11</v>
      </c>
      <c r="F4" s="36"/>
      <c r="G4" s="36"/>
      <c r="H4" s="36"/>
      <c r="I4" s="36" t="s">
        <v>12</v>
      </c>
      <c r="J4" s="36"/>
      <c r="K4" s="36"/>
      <c r="L4" s="36"/>
      <c r="M4" s="36"/>
      <c r="N4" s="36"/>
      <c r="O4" s="56" t="s">
        <v>22</v>
      </c>
      <c r="P4" s="56"/>
      <c r="Q4" s="56"/>
      <c r="R4" s="36" t="s">
        <v>31</v>
      </c>
      <c r="S4" s="43" t="s">
        <v>34</v>
      </c>
      <c r="T4" s="63" t="s">
        <v>50</v>
      </c>
      <c r="U4" s="43" t="s">
        <v>23</v>
      </c>
    </row>
    <row r="5" spans="1:21" ht="38.25" x14ac:dyDescent="0.2">
      <c r="A5" s="49"/>
      <c r="B5" s="55"/>
      <c r="C5" s="55"/>
      <c r="D5" s="55"/>
      <c r="E5" s="5" t="s">
        <v>0</v>
      </c>
      <c r="F5" s="49" t="s">
        <v>3</v>
      </c>
      <c r="G5" s="49"/>
      <c r="H5" s="49" t="s">
        <v>7</v>
      </c>
      <c r="I5" s="55" t="s">
        <v>1</v>
      </c>
      <c r="J5" s="55"/>
      <c r="K5" s="49" t="s">
        <v>4</v>
      </c>
      <c r="L5" s="49"/>
      <c r="M5" s="49" t="s">
        <v>8</v>
      </c>
      <c r="N5" s="49" t="s">
        <v>9</v>
      </c>
      <c r="O5" s="65" t="s">
        <v>32</v>
      </c>
      <c r="P5" s="49" t="s">
        <v>33</v>
      </c>
      <c r="Q5" s="36" t="s">
        <v>34</v>
      </c>
      <c r="R5" s="39"/>
      <c r="S5" s="44"/>
      <c r="T5" s="64"/>
      <c r="U5" s="44"/>
    </row>
    <row r="6" spans="1:21" ht="38.25" x14ac:dyDescent="0.2">
      <c r="A6" s="49"/>
      <c r="B6" s="55"/>
      <c r="C6" s="55"/>
      <c r="D6" s="55"/>
      <c r="E6" s="6" t="s">
        <v>5</v>
      </c>
      <c r="F6" s="6" t="s">
        <v>5</v>
      </c>
      <c r="G6" s="6" t="s">
        <v>2</v>
      </c>
      <c r="H6" s="49"/>
      <c r="I6" s="6" t="s">
        <v>5</v>
      </c>
      <c r="J6" s="6" t="s">
        <v>2</v>
      </c>
      <c r="K6" s="6" t="s">
        <v>5</v>
      </c>
      <c r="L6" s="6" t="s">
        <v>2</v>
      </c>
      <c r="M6" s="49"/>
      <c r="N6" s="49"/>
      <c r="O6" s="65"/>
      <c r="P6" s="49"/>
      <c r="Q6" s="36"/>
      <c r="R6" s="39"/>
      <c r="S6" s="44"/>
      <c r="T6" s="64"/>
      <c r="U6" s="44"/>
    </row>
    <row r="7" spans="1:21" x14ac:dyDescent="0.2">
      <c r="A7" s="75">
        <v>1</v>
      </c>
      <c r="B7" s="76" t="s">
        <v>48</v>
      </c>
      <c r="C7" s="77" t="s">
        <v>6</v>
      </c>
      <c r="D7" s="78" t="s">
        <v>19</v>
      </c>
      <c r="E7" s="79">
        <v>231.49</v>
      </c>
      <c r="F7" s="79">
        <v>38.9</v>
      </c>
      <c r="G7" s="79">
        <v>16.804181606116895</v>
      </c>
      <c r="H7" s="79">
        <v>0</v>
      </c>
      <c r="I7" s="79">
        <v>19.96</v>
      </c>
      <c r="J7" s="79">
        <v>8.6224026955808029</v>
      </c>
      <c r="K7" s="79">
        <v>61.6</v>
      </c>
      <c r="L7" s="79">
        <v>26.610220743876624</v>
      </c>
      <c r="M7" s="79">
        <v>90</v>
      </c>
      <c r="N7" s="79">
        <v>4.58</v>
      </c>
      <c r="O7" s="79"/>
      <c r="P7" s="79"/>
      <c r="Q7" s="79"/>
      <c r="R7" s="80">
        <v>800</v>
      </c>
      <c r="S7" s="81"/>
      <c r="T7" s="78"/>
      <c r="U7" s="81"/>
    </row>
    <row r="8" spans="1:21" x14ac:dyDescent="0.2">
      <c r="A8" s="75"/>
      <c r="B8" s="82"/>
      <c r="C8" s="83"/>
      <c r="D8" s="78" t="s">
        <v>16</v>
      </c>
      <c r="E8" s="84">
        <v>0</v>
      </c>
      <c r="F8" s="84"/>
      <c r="G8" s="84">
        <v>1</v>
      </c>
      <c r="H8" s="84">
        <v>1</v>
      </c>
      <c r="I8" s="84"/>
      <c r="J8" s="84">
        <v>1</v>
      </c>
      <c r="K8" s="84"/>
      <c r="L8" s="84">
        <v>1</v>
      </c>
      <c r="M8" s="84">
        <v>1</v>
      </c>
      <c r="N8" s="84">
        <v>0</v>
      </c>
      <c r="O8" s="84">
        <f>E8+G8+H8</f>
        <v>2</v>
      </c>
      <c r="P8" s="84">
        <f>J8+L8+M8+N8</f>
        <v>3</v>
      </c>
      <c r="Q8" s="84">
        <f>O8+P8</f>
        <v>5</v>
      </c>
      <c r="R8" s="85"/>
      <c r="S8" s="81">
        <f t="shared" ref="S8" si="0">Q8</f>
        <v>5</v>
      </c>
      <c r="T8" s="78">
        <v>1</v>
      </c>
      <c r="U8" s="81">
        <f>S8*T8</f>
        <v>5</v>
      </c>
    </row>
    <row r="9" spans="1:21" x14ac:dyDescent="0.2">
      <c r="A9" s="75">
        <v>2</v>
      </c>
      <c r="B9" s="76" t="s">
        <v>29</v>
      </c>
      <c r="C9" s="77" t="s">
        <v>10</v>
      </c>
      <c r="D9" s="78" t="s">
        <v>19</v>
      </c>
      <c r="E9" s="79">
        <v>257.43</v>
      </c>
      <c r="F9" s="79">
        <v>39.159999999999997</v>
      </c>
      <c r="G9" s="79">
        <v>15.21</v>
      </c>
      <c r="H9" s="79">
        <v>0</v>
      </c>
      <c r="I9" s="79">
        <v>22.26</v>
      </c>
      <c r="J9" s="79">
        <v>8.65</v>
      </c>
      <c r="K9" s="79">
        <v>74.08</v>
      </c>
      <c r="L9" s="79">
        <v>28.77</v>
      </c>
      <c r="M9" s="79">
        <v>80</v>
      </c>
      <c r="N9" s="79">
        <v>4.1399999999999997</v>
      </c>
      <c r="O9" s="84"/>
      <c r="P9" s="84"/>
      <c r="Q9" s="84"/>
      <c r="R9" s="80">
        <v>793</v>
      </c>
      <c r="S9" s="81"/>
      <c r="T9" s="78"/>
      <c r="U9" s="81"/>
    </row>
    <row r="10" spans="1:21" x14ac:dyDescent="0.2">
      <c r="A10" s="75"/>
      <c r="B10" s="76"/>
      <c r="C10" s="83"/>
      <c r="D10" s="78" t="s">
        <v>16</v>
      </c>
      <c r="E10" s="84">
        <v>0</v>
      </c>
      <c r="F10" s="84"/>
      <c r="G10" s="84">
        <v>1</v>
      </c>
      <c r="H10" s="84">
        <v>1</v>
      </c>
      <c r="I10" s="84"/>
      <c r="J10" s="84">
        <v>1</v>
      </c>
      <c r="K10" s="84"/>
      <c r="L10" s="84">
        <v>0</v>
      </c>
      <c r="M10" s="84">
        <v>1</v>
      </c>
      <c r="N10" s="84">
        <v>1</v>
      </c>
      <c r="O10" s="84">
        <f>E10+G10+H10</f>
        <v>2</v>
      </c>
      <c r="P10" s="84">
        <f>J10+L10+M10+N10</f>
        <v>3</v>
      </c>
      <c r="Q10" s="84">
        <f>O10+P10</f>
        <v>5</v>
      </c>
      <c r="R10" s="85"/>
      <c r="S10" s="81">
        <f>Q10</f>
        <v>5</v>
      </c>
      <c r="T10" s="78">
        <v>1</v>
      </c>
      <c r="U10" s="81">
        <f>S10*T10</f>
        <v>5</v>
      </c>
    </row>
    <row r="11" spans="1:21" x14ac:dyDescent="0.2">
      <c r="A11" s="75">
        <v>3</v>
      </c>
      <c r="B11" s="76" t="s">
        <v>52</v>
      </c>
      <c r="C11" s="77" t="s">
        <v>43</v>
      </c>
      <c r="D11" s="78" t="s">
        <v>19</v>
      </c>
      <c r="E11" s="79">
        <v>216.06</v>
      </c>
      <c r="F11" s="79">
        <v>33.479999999999997</v>
      </c>
      <c r="G11" s="79">
        <v>15.495695640099971</v>
      </c>
      <c r="H11" s="79">
        <v>0</v>
      </c>
      <c r="I11" s="79">
        <v>18.95</v>
      </c>
      <c r="J11" s="79">
        <v>8.7707118393038961</v>
      </c>
      <c r="K11" s="79">
        <v>62.87</v>
      </c>
      <c r="L11" s="79">
        <v>29.098398592983425</v>
      </c>
      <c r="M11" s="79">
        <v>76</v>
      </c>
      <c r="N11" s="79">
        <v>4.01</v>
      </c>
      <c r="O11" s="84"/>
      <c r="P11" s="84"/>
      <c r="Q11" s="84"/>
      <c r="R11" s="80">
        <v>286</v>
      </c>
      <c r="S11" s="81"/>
      <c r="T11" s="78"/>
      <c r="U11" s="81"/>
    </row>
    <row r="12" spans="1:21" x14ac:dyDescent="0.2">
      <c r="A12" s="75"/>
      <c r="B12" s="76"/>
      <c r="C12" s="77"/>
      <c r="D12" s="78" t="s">
        <v>16</v>
      </c>
      <c r="E12" s="84">
        <v>0</v>
      </c>
      <c r="F12" s="84"/>
      <c r="G12" s="84">
        <v>1</v>
      </c>
      <c r="H12" s="84">
        <v>1</v>
      </c>
      <c r="I12" s="84"/>
      <c r="J12" s="84">
        <v>1</v>
      </c>
      <c r="K12" s="84"/>
      <c r="L12" s="84">
        <v>0</v>
      </c>
      <c r="M12" s="84">
        <v>1</v>
      </c>
      <c r="N12" s="84">
        <v>1</v>
      </c>
      <c r="O12" s="84">
        <f>E12+G12+H12</f>
        <v>2</v>
      </c>
      <c r="P12" s="84">
        <f>J12+L12+M12+N12</f>
        <v>3</v>
      </c>
      <c r="Q12" s="84">
        <f>O12+P12</f>
        <v>5</v>
      </c>
      <c r="R12" s="85"/>
      <c r="S12" s="81">
        <f>Q12</f>
        <v>5</v>
      </c>
      <c r="T12" s="78">
        <v>0.99</v>
      </c>
      <c r="U12" s="81">
        <f>S12*T12</f>
        <v>4.95</v>
      </c>
    </row>
    <row r="13" spans="1:21" x14ac:dyDescent="0.2">
      <c r="A13" s="68">
        <v>4</v>
      </c>
      <c r="B13" s="70">
        <v>51</v>
      </c>
      <c r="C13" s="71"/>
      <c r="D13" s="4" t="s">
        <v>19</v>
      </c>
      <c r="E13" s="3">
        <v>255.58</v>
      </c>
      <c r="F13" s="3">
        <v>41.69</v>
      </c>
      <c r="G13" s="3">
        <v>16.311917990453082</v>
      </c>
      <c r="H13" s="3">
        <v>8.5999999999999993E-2</v>
      </c>
      <c r="I13" s="3">
        <v>20.95</v>
      </c>
      <c r="J13" s="3">
        <v>8.1970420220674534</v>
      </c>
      <c r="K13" s="3">
        <v>75.569999999999993</v>
      </c>
      <c r="L13" s="3">
        <v>29.568041317786992</v>
      </c>
      <c r="M13" s="3">
        <v>60</v>
      </c>
      <c r="N13" s="3">
        <v>5.63</v>
      </c>
      <c r="O13" s="8"/>
      <c r="P13" s="8"/>
      <c r="Q13" s="8"/>
      <c r="R13" s="72">
        <v>482</v>
      </c>
      <c r="S13" s="7"/>
      <c r="T13" s="4"/>
      <c r="U13" s="7"/>
    </row>
    <row r="14" spans="1:21" x14ac:dyDescent="0.2">
      <c r="A14" s="68"/>
      <c r="B14" s="70"/>
      <c r="C14" s="71"/>
      <c r="D14" s="4" t="s">
        <v>16</v>
      </c>
      <c r="E14" s="8">
        <v>0</v>
      </c>
      <c r="F14" s="8"/>
      <c r="G14" s="8">
        <v>1</v>
      </c>
      <c r="H14" s="8">
        <v>1</v>
      </c>
      <c r="I14" s="8"/>
      <c r="J14" s="8">
        <v>1</v>
      </c>
      <c r="K14" s="8"/>
      <c r="L14" s="8">
        <v>0</v>
      </c>
      <c r="M14" s="8">
        <v>0</v>
      </c>
      <c r="N14" s="8">
        <v>0</v>
      </c>
      <c r="O14" s="8">
        <f>E14+G14+H14</f>
        <v>2</v>
      </c>
      <c r="P14" s="8">
        <f>J14+L14+M14+N14</f>
        <v>1</v>
      </c>
      <c r="Q14" s="8">
        <f>O14+P14</f>
        <v>3</v>
      </c>
      <c r="R14" s="73"/>
      <c r="S14" s="7">
        <f>Q14</f>
        <v>3</v>
      </c>
      <c r="T14" s="4">
        <v>1</v>
      </c>
      <c r="U14" s="7">
        <f>S14*T14</f>
        <v>3</v>
      </c>
    </row>
    <row r="15" spans="1:21" x14ac:dyDescent="0.2">
      <c r="A15" s="68">
        <v>5</v>
      </c>
      <c r="B15" s="70">
        <v>40</v>
      </c>
      <c r="C15" s="71"/>
      <c r="D15" s="4" t="s">
        <v>19</v>
      </c>
      <c r="E15" s="3">
        <v>232.89643710755519</v>
      </c>
      <c r="F15" s="3">
        <v>36.168707717237183</v>
      </c>
      <c r="G15" s="3">
        <v>15.531865239433706</v>
      </c>
      <c r="H15" s="3">
        <v>3.5050232934980753E-2</v>
      </c>
      <c r="I15" s="3">
        <v>17.562343528458577</v>
      </c>
      <c r="J15" s="3">
        <v>7.54391993820993</v>
      </c>
      <c r="K15" s="3">
        <v>66.433013976098835</v>
      </c>
      <c r="L15" s="3">
        <v>28.527125544428479</v>
      </c>
      <c r="M15" s="3">
        <v>49.696171764229284</v>
      </c>
      <c r="N15" s="3">
        <v>4.6983491999189786</v>
      </c>
      <c r="O15" s="8"/>
      <c r="P15" s="8"/>
      <c r="Q15" s="8"/>
      <c r="R15" s="72">
        <v>4937</v>
      </c>
      <c r="S15" s="7"/>
      <c r="T15" s="4"/>
      <c r="U15" s="7"/>
    </row>
    <row r="16" spans="1:21" x14ac:dyDescent="0.2">
      <c r="A16" s="69"/>
      <c r="B16" s="70"/>
      <c r="C16" s="71"/>
      <c r="D16" s="4" t="s">
        <v>16</v>
      </c>
      <c r="E16" s="8">
        <v>0</v>
      </c>
      <c r="F16" s="8"/>
      <c r="G16" s="8">
        <v>1</v>
      </c>
      <c r="H16" s="8">
        <v>1</v>
      </c>
      <c r="I16" s="8"/>
      <c r="J16" s="8">
        <v>1</v>
      </c>
      <c r="K16" s="8"/>
      <c r="L16" s="8">
        <v>0</v>
      </c>
      <c r="M16" s="8">
        <v>0</v>
      </c>
      <c r="N16" s="8">
        <v>0</v>
      </c>
      <c r="O16" s="8">
        <f>E16+G16+H16</f>
        <v>2</v>
      </c>
      <c r="P16" s="8">
        <f>J16+L16+M16+N16</f>
        <v>1</v>
      </c>
      <c r="Q16" s="8">
        <f>O16+P16</f>
        <v>3</v>
      </c>
      <c r="R16" s="73"/>
      <c r="S16" s="7">
        <f>Q16</f>
        <v>3</v>
      </c>
      <c r="T16" s="4">
        <v>0.74</v>
      </c>
      <c r="U16" s="7">
        <f>S16*T16</f>
        <v>2.2199999999999998</v>
      </c>
    </row>
    <row r="17" spans="1:21" x14ac:dyDescent="0.2">
      <c r="A17" s="74">
        <v>6</v>
      </c>
      <c r="B17" s="40">
        <v>2</v>
      </c>
      <c r="C17" s="41"/>
      <c r="D17" s="9" t="s">
        <v>19</v>
      </c>
      <c r="E17" s="10">
        <v>226.58</v>
      </c>
      <c r="F17" s="10">
        <v>38.92</v>
      </c>
      <c r="G17" s="10">
        <v>17.177155971400829</v>
      </c>
      <c r="H17" s="10">
        <v>0.79</v>
      </c>
      <c r="I17" s="10">
        <v>18.920000000000002</v>
      </c>
      <c r="J17" s="10">
        <v>8.3502515667755315</v>
      </c>
      <c r="K17" s="10">
        <v>73.2</v>
      </c>
      <c r="L17" s="10">
        <v>32.306470120928587</v>
      </c>
      <c r="M17" s="10">
        <v>27</v>
      </c>
      <c r="N17" s="10">
        <v>4.97</v>
      </c>
      <c r="O17" s="10"/>
      <c r="P17" s="10"/>
      <c r="Q17" s="10"/>
      <c r="R17" s="37">
        <v>530</v>
      </c>
      <c r="S17" s="9"/>
      <c r="T17" s="9"/>
      <c r="U17" s="9"/>
    </row>
    <row r="18" spans="1:21" x14ac:dyDescent="0.2">
      <c r="A18" s="74"/>
      <c r="B18" s="40"/>
      <c r="C18" s="41"/>
      <c r="D18" s="9" t="s">
        <v>16</v>
      </c>
      <c r="E18" s="11">
        <v>0</v>
      </c>
      <c r="F18" s="11"/>
      <c r="G18" s="11">
        <v>1</v>
      </c>
      <c r="H18" s="11">
        <v>0</v>
      </c>
      <c r="I18" s="11"/>
      <c r="J18" s="11">
        <v>1</v>
      </c>
      <c r="K18" s="11"/>
      <c r="L18" s="11">
        <v>0</v>
      </c>
      <c r="M18" s="11">
        <v>0</v>
      </c>
      <c r="N18" s="11">
        <v>0</v>
      </c>
      <c r="O18" s="11">
        <f>SUM(E18:H18)</f>
        <v>1</v>
      </c>
      <c r="P18" s="11">
        <f>SUM(I18:N18)</f>
        <v>1</v>
      </c>
      <c r="Q18" s="11">
        <f>SUM(O18:P18)</f>
        <v>2</v>
      </c>
      <c r="R18" s="38"/>
      <c r="S18" s="12">
        <f>Q18</f>
        <v>2</v>
      </c>
      <c r="T18" s="9">
        <v>1</v>
      </c>
      <c r="U18" s="12">
        <f>S18*T18</f>
        <v>2</v>
      </c>
    </row>
    <row r="19" spans="1:21" x14ac:dyDescent="0.2">
      <c r="A19" s="68">
        <v>7</v>
      </c>
      <c r="B19" s="70">
        <v>43</v>
      </c>
      <c r="C19" s="71"/>
      <c r="D19" s="4" t="s">
        <v>19</v>
      </c>
      <c r="E19" s="3">
        <v>243</v>
      </c>
      <c r="F19" s="3">
        <v>37.909999999999997</v>
      </c>
      <c r="G19" s="3">
        <v>15.600823045267489</v>
      </c>
      <c r="H19" s="3">
        <v>0</v>
      </c>
      <c r="I19" s="3">
        <v>15.12</v>
      </c>
      <c r="J19" s="3">
        <v>6.2222222222222223</v>
      </c>
      <c r="K19" s="3">
        <v>65.3</v>
      </c>
      <c r="L19" s="3">
        <v>26.872427983539094</v>
      </c>
      <c r="M19" s="3">
        <v>58</v>
      </c>
      <c r="N19" s="3">
        <v>4.78</v>
      </c>
      <c r="O19" s="8"/>
      <c r="P19" s="8"/>
      <c r="Q19" s="8"/>
      <c r="R19" s="72">
        <v>2055</v>
      </c>
      <c r="S19" s="7"/>
      <c r="T19" s="4"/>
      <c r="U19" s="7"/>
    </row>
    <row r="20" spans="1:21" x14ac:dyDescent="0.2">
      <c r="A20" s="69"/>
      <c r="B20" s="70"/>
      <c r="C20" s="71"/>
      <c r="D20" s="4" t="s">
        <v>16</v>
      </c>
      <c r="E20" s="8">
        <v>0</v>
      </c>
      <c r="F20" s="8"/>
      <c r="G20" s="8">
        <v>1</v>
      </c>
      <c r="H20" s="8">
        <v>1</v>
      </c>
      <c r="I20" s="8"/>
      <c r="J20" s="8">
        <v>1</v>
      </c>
      <c r="K20" s="8"/>
      <c r="L20" s="8">
        <v>1</v>
      </c>
      <c r="M20" s="8">
        <v>0</v>
      </c>
      <c r="N20" s="8">
        <v>0</v>
      </c>
      <c r="O20" s="8">
        <f>E20+G20+H20</f>
        <v>2</v>
      </c>
      <c r="P20" s="8">
        <f>J20+L20+M20+N20</f>
        <v>2</v>
      </c>
      <c r="Q20" s="8">
        <f>O20+P20</f>
        <v>4</v>
      </c>
      <c r="R20" s="73"/>
      <c r="S20" s="7">
        <f>Q20</f>
        <v>4</v>
      </c>
      <c r="T20" s="4">
        <v>0.13</v>
      </c>
      <c r="U20" s="7">
        <f>S20*T20</f>
        <v>0.52</v>
      </c>
    </row>
    <row r="21" spans="1:21" x14ac:dyDescent="0.2">
      <c r="A21" s="68">
        <v>8</v>
      </c>
      <c r="B21" s="70">
        <v>10</v>
      </c>
      <c r="C21" s="71"/>
      <c r="D21" s="4" t="s">
        <v>19</v>
      </c>
      <c r="E21" s="3">
        <v>274.64999999999998</v>
      </c>
      <c r="F21" s="3">
        <v>43.37</v>
      </c>
      <c r="G21" s="3">
        <v>15.79</v>
      </c>
      <c r="H21" s="3">
        <v>2.8000000000000001E-2</v>
      </c>
      <c r="I21" s="3">
        <v>16.809999999999999</v>
      </c>
      <c r="J21" s="3">
        <v>5.71</v>
      </c>
      <c r="K21" s="3">
        <v>71.569999999999993</v>
      </c>
      <c r="L21" s="3">
        <v>26.06</v>
      </c>
      <c r="M21" s="3">
        <v>61</v>
      </c>
      <c r="N21" s="3">
        <v>4.3099999999999996</v>
      </c>
      <c r="O21" s="8"/>
      <c r="P21" s="8"/>
      <c r="Q21" s="8"/>
      <c r="R21" s="72">
        <v>500</v>
      </c>
      <c r="S21" s="7"/>
      <c r="T21" s="4"/>
      <c r="U21" s="7"/>
    </row>
    <row r="22" spans="1:21" x14ac:dyDescent="0.2">
      <c r="A22" s="69"/>
      <c r="B22" s="70"/>
      <c r="C22" s="71"/>
      <c r="D22" s="4" t="s">
        <v>16</v>
      </c>
      <c r="E22" s="8">
        <v>1</v>
      </c>
      <c r="F22" s="8"/>
      <c r="G22" s="8">
        <v>1</v>
      </c>
      <c r="H22" s="8">
        <v>1</v>
      </c>
      <c r="I22" s="8"/>
      <c r="J22" s="8">
        <v>1</v>
      </c>
      <c r="K22" s="8"/>
      <c r="L22" s="8">
        <v>1</v>
      </c>
      <c r="M22" s="8">
        <v>0</v>
      </c>
      <c r="N22" s="8">
        <v>0</v>
      </c>
      <c r="O22" s="8">
        <f>E22+G22+H22</f>
        <v>3</v>
      </c>
      <c r="P22" s="8">
        <f>J22+L22+M22+N22</f>
        <v>2</v>
      </c>
      <c r="Q22" s="8">
        <f>O22+P22</f>
        <v>5</v>
      </c>
      <c r="R22" s="73"/>
      <c r="S22" s="7">
        <f>Q22</f>
        <v>5</v>
      </c>
      <c r="T22" s="4">
        <v>0.04</v>
      </c>
      <c r="U22" s="7">
        <f>S22*T22</f>
        <v>0.2</v>
      </c>
    </row>
    <row r="24" spans="1:21" x14ac:dyDescent="0.2">
      <c r="A24" s="51" t="s">
        <v>17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3"/>
      <c r="P24" s="4"/>
      <c r="Q24" s="4"/>
      <c r="R24" s="4"/>
      <c r="S24" s="4"/>
      <c r="T24" s="4"/>
      <c r="U24" s="4"/>
    </row>
    <row r="25" spans="1:21" x14ac:dyDescent="0.2">
      <c r="A25" s="49" t="s">
        <v>14</v>
      </c>
      <c r="B25" s="55" t="s">
        <v>15</v>
      </c>
      <c r="C25" s="55" t="s">
        <v>18</v>
      </c>
      <c r="D25" s="55"/>
      <c r="E25" s="51" t="s">
        <v>11</v>
      </c>
      <c r="F25" s="51"/>
      <c r="G25" s="51"/>
      <c r="H25" s="51"/>
      <c r="I25" s="51" t="s">
        <v>12</v>
      </c>
      <c r="J25" s="51"/>
      <c r="K25" s="51"/>
      <c r="L25" s="51"/>
      <c r="M25" s="51"/>
      <c r="N25" s="51"/>
      <c r="O25" s="49" t="s">
        <v>22</v>
      </c>
      <c r="P25" s="49"/>
      <c r="Q25" s="49"/>
      <c r="R25" s="43" t="s">
        <v>31</v>
      </c>
      <c r="S25" s="43" t="s">
        <v>34</v>
      </c>
      <c r="T25" s="63" t="s">
        <v>50</v>
      </c>
      <c r="U25" s="43" t="s">
        <v>23</v>
      </c>
    </row>
    <row r="26" spans="1:21" ht="38.25" x14ac:dyDescent="0.2">
      <c r="A26" s="49"/>
      <c r="B26" s="55"/>
      <c r="C26" s="55"/>
      <c r="D26" s="55"/>
      <c r="E26" s="5" t="s">
        <v>0</v>
      </c>
      <c r="F26" s="49" t="s">
        <v>3</v>
      </c>
      <c r="G26" s="49"/>
      <c r="H26" s="49" t="s">
        <v>7</v>
      </c>
      <c r="I26" s="55" t="s">
        <v>1</v>
      </c>
      <c r="J26" s="55"/>
      <c r="K26" s="49" t="s">
        <v>4</v>
      </c>
      <c r="L26" s="49"/>
      <c r="M26" s="49" t="s">
        <v>8</v>
      </c>
      <c r="N26" s="49" t="s">
        <v>9</v>
      </c>
      <c r="O26" s="65" t="s">
        <v>24</v>
      </c>
      <c r="P26" s="49" t="s">
        <v>25</v>
      </c>
      <c r="Q26" s="49" t="s">
        <v>34</v>
      </c>
      <c r="R26" s="44"/>
      <c r="S26" s="44"/>
      <c r="T26" s="64"/>
      <c r="U26" s="44"/>
    </row>
    <row r="27" spans="1:21" ht="38.25" x14ac:dyDescent="0.2">
      <c r="A27" s="49"/>
      <c r="B27" s="55"/>
      <c r="C27" s="55"/>
      <c r="D27" s="55"/>
      <c r="E27" s="6" t="s">
        <v>5</v>
      </c>
      <c r="F27" s="6" t="s">
        <v>5</v>
      </c>
      <c r="G27" s="6" t="s">
        <v>2</v>
      </c>
      <c r="H27" s="49"/>
      <c r="I27" s="6" t="s">
        <v>5</v>
      </c>
      <c r="J27" s="6" t="s">
        <v>2</v>
      </c>
      <c r="K27" s="6" t="s">
        <v>5</v>
      </c>
      <c r="L27" s="6" t="s">
        <v>2</v>
      </c>
      <c r="M27" s="49"/>
      <c r="N27" s="49"/>
      <c r="O27" s="65"/>
      <c r="P27" s="49"/>
      <c r="Q27" s="49"/>
      <c r="R27" s="44"/>
      <c r="S27" s="44"/>
      <c r="T27" s="64"/>
      <c r="U27" s="44"/>
    </row>
    <row r="28" spans="1:21" x14ac:dyDescent="0.2">
      <c r="A28" s="86">
        <v>1</v>
      </c>
      <c r="B28" s="87" t="s">
        <v>46</v>
      </c>
      <c r="C28" s="88" t="s">
        <v>44</v>
      </c>
      <c r="D28" s="78" t="s">
        <v>19</v>
      </c>
      <c r="E28" s="89">
        <v>270.40825503355705</v>
      </c>
      <c r="F28" s="89">
        <v>37.528368611254514</v>
      </c>
      <c r="G28" s="89">
        <v>13.921520144433126</v>
      </c>
      <c r="H28" s="89">
        <v>3.5104284976768194E-2</v>
      </c>
      <c r="I28" s="89">
        <v>17.242751677852343</v>
      </c>
      <c r="J28" s="89">
        <v>6.4147866479272739</v>
      </c>
      <c r="K28" s="89">
        <v>75.45329891584926</v>
      </c>
      <c r="L28" s="89">
        <v>27.925363311252038</v>
      </c>
      <c r="M28" s="89">
        <v>78.17604543107899</v>
      </c>
      <c r="N28" s="89">
        <v>4.1656117707795568</v>
      </c>
      <c r="O28" s="84"/>
      <c r="P28" s="84"/>
      <c r="Q28" s="84"/>
      <c r="R28" s="90">
        <v>9685</v>
      </c>
      <c r="S28" s="84"/>
      <c r="T28" s="78"/>
      <c r="U28" s="81"/>
    </row>
    <row r="29" spans="1:21" x14ac:dyDescent="0.2">
      <c r="A29" s="86"/>
      <c r="B29" s="87"/>
      <c r="C29" s="88"/>
      <c r="D29" s="78" t="s">
        <v>16</v>
      </c>
      <c r="E29" s="91">
        <v>1</v>
      </c>
      <c r="F29" s="91"/>
      <c r="G29" s="91">
        <v>1</v>
      </c>
      <c r="H29" s="91">
        <v>1</v>
      </c>
      <c r="I29" s="91"/>
      <c r="J29" s="91">
        <v>1</v>
      </c>
      <c r="K29" s="91"/>
      <c r="L29" s="91">
        <v>1</v>
      </c>
      <c r="M29" s="91">
        <v>1</v>
      </c>
      <c r="N29" s="91">
        <v>1</v>
      </c>
      <c r="O29" s="84">
        <f>E29+G29+H29</f>
        <v>3</v>
      </c>
      <c r="P29" s="84">
        <f>J29+L29+M29+N29</f>
        <v>4</v>
      </c>
      <c r="Q29" s="84">
        <f>O29+P29</f>
        <v>7</v>
      </c>
      <c r="R29" s="92"/>
      <c r="S29" s="84">
        <f>Q29</f>
        <v>7</v>
      </c>
      <c r="T29" s="78">
        <v>1</v>
      </c>
      <c r="U29" s="81">
        <f>S29*T29</f>
        <v>7</v>
      </c>
    </row>
    <row r="30" spans="1:21" x14ac:dyDescent="0.2">
      <c r="A30" s="99" t="s">
        <v>58</v>
      </c>
      <c r="B30" s="100" t="s">
        <v>36</v>
      </c>
      <c r="C30" s="101" t="s">
        <v>6</v>
      </c>
      <c r="D30" s="102" t="s">
        <v>19</v>
      </c>
      <c r="E30" s="103">
        <v>251.36813742266682</v>
      </c>
      <c r="F30" s="103">
        <v>37.982695800974064</v>
      </c>
      <c r="G30" s="103">
        <v>15.108017333455919</v>
      </c>
      <c r="H30" s="103">
        <v>2.255521916546005E-2</v>
      </c>
      <c r="I30" s="103">
        <v>18.777401605897065</v>
      </c>
      <c r="J30" s="103">
        <v>7.5156096046542791</v>
      </c>
      <c r="K30" s="103">
        <v>72.559314202974861</v>
      </c>
      <c r="L30" s="103">
        <v>28.895618052211045</v>
      </c>
      <c r="M30" s="103">
        <v>73.377517441095165</v>
      </c>
      <c r="N30" s="103">
        <v>4.2364249045675919</v>
      </c>
      <c r="O30" s="106"/>
      <c r="P30" s="106"/>
      <c r="Q30" s="106"/>
      <c r="R30" s="105">
        <v>7597</v>
      </c>
      <c r="S30" s="106"/>
      <c r="T30" s="102"/>
      <c r="U30" s="107"/>
    </row>
    <row r="31" spans="1:21" x14ac:dyDescent="0.2">
      <c r="A31" s="99"/>
      <c r="B31" s="108"/>
      <c r="C31" s="101"/>
      <c r="D31" s="102" t="s">
        <v>16</v>
      </c>
      <c r="E31" s="104">
        <v>1</v>
      </c>
      <c r="F31" s="104"/>
      <c r="G31" s="104">
        <v>1</v>
      </c>
      <c r="H31" s="104">
        <v>1</v>
      </c>
      <c r="I31" s="104"/>
      <c r="J31" s="104">
        <v>1</v>
      </c>
      <c r="K31" s="104"/>
      <c r="L31" s="104">
        <v>0</v>
      </c>
      <c r="M31" s="104">
        <v>1</v>
      </c>
      <c r="N31" s="104">
        <v>1</v>
      </c>
      <c r="O31" s="106">
        <f>E31+G31+H31</f>
        <v>3</v>
      </c>
      <c r="P31" s="106">
        <f>J31+L31+M31+N31</f>
        <v>3</v>
      </c>
      <c r="Q31" s="106">
        <f>O31+P31</f>
        <v>6</v>
      </c>
      <c r="R31" s="105"/>
      <c r="S31" s="106">
        <f>Q31</f>
        <v>6</v>
      </c>
      <c r="T31" s="102">
        <v>1</v>
      </c>
      <c r="U31" s="107">
        <f>S31*T31</f>
        <v>6</v>
      </c>
    </row>
    <row r="32" spans="1:21" x14ac:dyDescent="0.2">
      <c r="A32" s="86">
        <v>2</v>
      </c>
      <c r="B32" s="95" t="s">
        <v>48</v>
      </c>
      <c r="C32" s="96" t="s">
        <v>6</v>
      </c>
      <c r="D32" s="78" t="s">
        <v>19</v>
      </c>
      <c r="E32" s="89">
        <v>224.22905982905985</v>
      </c>
      <c r="F32" s="89">
        <v>36.451666666666668</v>
      </c>
      <c r="G32" s="89">
        <v>16.22451583633217</v>
      </c>
      <c r="H32" s="89">
        <v>2.7709401709401716E-2</v>
      </c>
      <c r="I32" s="89">
        <v>21.415128205128209</v>
      </c>
      <c r="J32" s="89">
        <v>9.5377731546019522</v>
      </c>
      <c r="K32" s="89">
        <v>62.323418803418797</v>
      </c>
      <c r="L32" s="89">
        <v>27.899680285905006</v>
      </c>
      <c r="M32" s="89">
        <v>80.786324786324784</v>
      </c>
      <c r="N32" s="89">
        <v>4.1534188034188038</v>
      </c>
      <c r="O32" s="84"/>
      <c r="P32" s="84"/>
      <c r="Q32" s="84"/>
      <c r="R32" s="90">
        <v>2340</v>
      </c>
      <c r="S32" s="84"/>
      <c r="T32" s="78"/>
      <c r="U32" s="81"/>
    </row>
    <row r="33" spans="1:21" x14ac:dyDescent="0.2">
      <c r="A33" s="86"/>
      <c r="B33" s="97"/>
      <c r="C33" s="98"/>
      <c r="D33" s="78" t="s">
        <v>16</v>
      </c>
      <c r="E33" s="91">
        <v>0</v>
      </c>
      <c r="F33" s="91"/>
      <c r="G33" s="91">
        <v>1</v>
      </c>
      <c r="H33" s="91">
        <v>1</v>
      </c>
      <c r="I33" s="91"/>
      <c r="J33" s="91">
        <v>1</v>
      </c>
      <c r="K33" s="91"/>
      <c r="L33" s="91">
        <v>1</v>
      </c>
      <c r="M33" s="91">
        <v>1</v>
      </c>
      <c r="N33" s="91">
        <v>1</v>
      </c>
      <c r="O33" s="84">
        <f>E33+G33+H33</f>
        <v>2</v>
      </c>
      <c r="P33" s="84">
        <f>J33+L33+M33+N33</f>
        <v>4</v>
      </c>
      <c r="Q33" s="84">
        <f>O33+P33</f>
        <v>6</v>
      </c>
      <c r="R33" s="92"/>
      <c r="S33" s="84">
        <f>Q33</f>
        <v>6</v>
      </c>
      <c r="T33" s="78">
        <v>1</v>
      </c>
      <c r="U33" s="81">
        <f>S33*T33</f>
        <v>6</v>
      </c>
    </row>
    <row r="34" spans="1:21" x14ac:dyDescent="0.2">
      <c r="A34" s="86">
        <v>3</v>
      </c>
      <c r="B34" s="87" t="s">
        <v>52</v>
      </c>
      <c r="C34" s="88" t="s">
        <v>43</v>
      </c>
      <c r="D34" s="78" t="s">
        <v>19</v>
      </c>
      <c r="E34" s="89">
        <v>254.66259109311744</v>
      </c>
      <c r="F34" s="89">
        <v>36.349311740890691</v>
      </c>
      <c r="G34" s="89">
        <v>14.371338768247757</v>
      </c>
      <c r="H34" s="89">
        <v>0</v>
      </c>
      <c r="I34" s="89">
        <v>18.383967611336033</v>
      </c>
      <c r="J34" s="89">
        <v>7.2896509491175472</v>
      </c>
      <c r="K34" s="89">
        <v>72.762672064777334</v>
      </c>
      <c r="L34" s="89">
        <v>28.560218246138213</v>
      </c>
      <c r="M34" s="89">
        <v>70.97570850202429</v>
      </c>
      <c r="N34" s="89">
        <v>4.2981376518218619</v>
      </c>
      <c r="O34" s="84"/>
      <c r="P34" s="84"/>
      <c r="Q34" s="84"/>
      <c r="R34" s="90">
        <v>1976</v>
      </c>
      <c r="S34" s="84"/>
      <c r="T34" s="78"/>
      <c r="U34" s="81"/>
    </row>
    <row r="35" spans="1:21" x14ac:dyDescent="0.2">
      <c r="A35" s="86"/>
      <c r="B35" s="87"/>
      <c r="C35" s="88"/>
      <c r="D35" s="78" t="s">
        <v>16</v>
      </c>
      <c r="E35" s="91">
        <v>1</v>
      </c>
      <c r="F35" s="91"/>
      <c r="G35" s="91">
        <v>1</v>
      </c>
      <c r="H35" s="91">
        <v>1</v>
      </c>
      <c r="I35" s="91"/>
      <c r="J35" s="91">
        <v>1</v>
      </c>
      <c r="K35" s="91"/>
      <c r="L35" s="91">
        <v>0</v>
      </c>
      <c r="M35" s="91">
        <v>1</v>
      </c>
      <c r="N35" s="91">
        <v>1</v>
      </c>
      <c r="O35" s="84">
        <f>E35+G35+H35</f>
        <v>3</v>
      </c>
      <c r="P35" s="84">
        <f>J35+L35+M35+N35</f>
        <v>3</v>
      </c>
      <c r="Q35" s="84">
        <f>O35+P35</f>
        <v>6</v>
      </c>
      <c r="R35" s="92"/>
      <c r="S35" s="84">
        <f>Q35</f>
        <v>6</v>
      </c>
      <c r="T35" s="78">
        <v>0.99</v>
      </c>
      <c r="U35" s="81">
        <f>S35*T35</f>
        <v>5.9399999999999995</v>
      </c>
    </row>
    <row r="36" spans="1:21" x14ac:dyDescent="0.2">
      <c r="A36" s="51">
        <v>4</v>
      </c>
      <c r="B36" s="59">
        <v>21</v>
      </c>
      <c r="C36" s="60"/>
      <c r="D36" s="4" t="s">
        <v>19</v>
      </c>
      <c r="E36" s="19">
        <v>242.59272348405915</v>
      </c>
      <c r="F36" s="19">
        <v>35.862090018753904</v>
      </c>
      <c r="G36" s="19">
        <v>15.034119580976514</v>
      </c>
      <c r="H36" s="19">
        <v>3.4051469056053336E-2</v>
      </c>
      <c r="I36" s="19">
        <v>17.465440716816001</v>
      </c>
      <c r="J36" s="19">
        <v>7.3368446614843696</v>
      </c>
      <c r="K36" s="19">
        <v>67.598433006876419</v>
      </c>
      <c r="L36" s="19">
        <v>27.962351111391477</v>
      </c>
      <c r="M36" s="19">
        <v>78.657637007709923</v>
      </c>
      <c r="N36" s="19">
        <v>4.1515148989372781</v>
      </c>
      <c r="O36" s="8"/>
      <c r="P36" s="8"/>
      <c r="Q36" s="8"/>
      <c r="R36" s="36">
        <v>4799</v>
      </c>
      <c r="S36" s="8"/>
      <c r="T36" s="4"/>
      <c r="U36" s="7"/>
    </row>
    <row r="37" spans="1:21" x14ac:dyDescent="0.2">
      <c r="A37" s="51"/>
      <c r="B37" s="59"/>
      <c r="C37" s="60"/>
      <c r="D37" s="4" t="s">
        <v>16</v>
      </c>
      <c r="E37" s="15">
        <v>0</v>
      </c>
      <c r="F37" s="15"/>
      <c r="G37" s="15">
        <v>1</v>
      </c>
      <c r="H37" s="15">
        <v>1</v>
      </c>
      <c r="I37" s="15"/>
      <c r="J37" s="15">
        <v>1</v>
      </c>
      <c r="K37" s="15"/>
      <c r="L37" s="15">
        <v>1</v>
      </c>
      <c r="M37" s="15">
        <v>1</v>
      </c>
      <c r="N37" s="15">
        <v>1</v>
      </c>
      <c r="O37" s="8">
        <f>E37+G37+H37</f>
        <v>2</v>
      </c>
      <c r="P37" s="8">
        <f>J37+L37+M37+N37</f>
        <v>4</v>
      </c>
      <c r="Q37" s="8">
        <f>O37+P37</f>
        <v>6</v>
      </c>
      <c r="R37" s="39"/>
      <c r="S37" s="8">
        <f>Q37</f>
        <v>6</v>
      </c>
      <c r="T37" s="4">
        <v>0.98</v>
      </c>
      <c r="U37" s="7">
        <f>S37*T37</f>
        <v>5.88</v>
      </c>
    </row>
    <row r="38" spans="1:21" x14ac:dyDescent="0.2">
      <c r="A38" s="51">
        <v>5</v>
      </c>
      <c r="B38" s="61">
        <v>52</v>
      </c>
      <c r="C38" s="62"/>
      <c r="D38" s="9" t="s">
        <v>19</v>
      </c>
      <c r="E38" s="16">
        <v>268.64</v>
      </c>
      <c r="F38" s="16">
        <v>35.69</v>
      </c>
      <c r="G38" s="16">
        <v>13.285437760571769</v>
      </c>
      <c r="H38" s="16">
        <v>3.4000000000000002E-2</v>
      </c>
      <c r="I38" s="16">
        <v>15.42</v>
      </c>
      <c r="J38" s="16">
        <v>5.7400238237045862</v>
      </c>
      <c r="K38" s="16">
        <v>78.92</v>
      </c>
      <c r="L38" s="16">
        <v>29.377605717689104</v>
      </c>
      <c r="M38" s="16">
        <v>61</v>
      </c>
      <c r="N38" s="16">
        <v>4.12</v>
      </c>
      <c r="O38" s="11"/>
      <c r="P38" s="11"/>
      <c r="Q38" s="11"/>
      <c r="R38" s="37">
        <v>836</v>
      </c>
      <c r="S38" s="11"/>
      <c r="T38" s="9"/>
      <c r="U38" s="12"/>
    </row>
    <row r="39" spans="1:21" x14ac:dyDescent="0.2">
      <c r="A39" s="51"/>
      <c r="B39" s="61"/>
      <c r="C39" s="62"/>
      <c r="D39" s="9" t="s">
        <v>16</v>
      </c>
      <c r="E39" s="17">
        <v>1</v>
      </c>
      <c r="F39" s="17"/>
      <c r="G39" s="17">
        <v>1</v>
      </c>
      <c r="H39" s="17">
        <v>1</v>
      </c>
      <c r="I39" s="17"/>
      <c r="J39" s="17">
        <v>1</v>
      </c>
      <c r="K39" s="17"/>
      <c r="L39" s="17">
        <v>0</v>
      </c>
      <c r="M39" s="17">
        <v>0</v>
      </c>
      <c r="N39" s="17">
        <v>1</v>
      </c>
      <c r="O39" s="11">
        <f t="shared" ref="O39" si="1">E39+G39+H39</f>
        <v>3</v>
      </c>
      <c r="P39" s="11">
        <f t="shared" ref="P39" si="2">J39+L39+M39+N39</f>
        <v>2</v>
      </c>
      <c r="Q39" s="11">
        <f t="shared" ref="Q39" si="3">O39+P39</f>
        <v>5</v>
      </c>
      <c r="R39" s="38"/>
      <c r="S39" s="11">
        <f t="shared" ref="S39" si="4">Q39</f>
        <v>5</v>
      </c>
      <c r="T39" s="9">
        <v>1</v>
      </c>
      <c r="U39" s="12">
        <f t="shared" ref="U39" si="5">S39*T39</f>
        <v>5</v>
      </c>
    </row>
    <row r="40" spans="1:21" x14ac:dyDescent="0.2">
      <c r="A40" s="51">
        <v>6</v>
      </c>
      <c r="B40" s="59">
        <v>22</v>
      </c>
      <c r="C40" s="60"/>
      <c r="D40" s="4" t="s">
        <v>19</v>
      </c>
      <c r="E40" s="19">
        <v>246.20578723511926</v>
      </c>
      <c r="F40" s="19">
        <v>37.576134723258903</v>
      </c>
      <c r="G40" s="19">
        <v>15.567461958713242</v>
      </c>
      <c r="H40" s="19">
        <v>4.4225086975773299E-2</v>
      </c>
      <c r="I40" s="19">
        <v>19.679217240812193</v>
      </c>
      <c r="J40" s="19">
        <v>8.1678738629046563</v>
      </c>
      <c r="K40" s="19">
        <v>69.892458609652721</v>
      </c>
      <c r="L40" s="19">
        <v>28.804249944988385</v>
      </c>
      <c r="M40" s="19">
        <v>74.13274109684356</v>
      </c>
      <c r="N40" s="19">
        <v>4.2428240015181222</v>
      </c>
      <c r="O40" s="8"/>
      <c r="P40" s="8"/>
      <c r="Q40" s="8"/>
      <c r="R40" s="36">
        <v>15809</v>
      </c>
      <c r="S40" s="7"/>
      <c r="T40" s="4"/>
      <c r="U40" s="7"/>
    </row>
    <row r="41" spans="1:21" x14ac:dyDescent="0.2">
      <c r="A41" s="51"/>
      <c r="B41" s="59"/>
      <c r="C41" s="60"/>
      <c r="D41" s="4" t="s">
        <v>16</v>
      </c>
      <c r="E41" s="15">
        <v>0</v>
      </c>
      <c r="F41" s="15"/>
      <c r="G41" s="15">
        <v>1</v>
      </c>
      <c r="H41" s="15">
        <v>1</v>
      </c>
      <c r="I41" s="15"/>
      <c r="J41" s="15">
        <v>1</v>
      </c>
      <c r="K41" s="15"/>
      <c r="L41" s="15">
        <v>0</v>
      </c>
      <c r="M41" s="15">
        <v>1</v>
      </c>
      <c r="N41" s="15">
        <v>1</v>
      </c>
      <c r="O41" s="8">
        <f>E41+G41+H41</f>
        <v>2</v>
      </c>
      <c r="P41" s="8">
        <f>J41+L41+M41+N41</f>
        <v>3</v>
      </c>
      <c r="Q41" s="8">
        <f>O41+P41</f>
        <v>5</v>
      </c>
      <c r="R41" s="39"/>
      <c r="S41" s="8">
        <f>Q41</f>
        <v>5</v>
      </c>
      <c r="T41" s="4">
        <v>1</v>
      </c>
      <c r="U41" s="7">
        <f>S41*T41</f>
        <v>5</v>
      </c>
    </row>
    <row r="42" spans="1:21" x14ac:dyDescent="0.2">
      <c r="A42" s="51">
        <v>7</v>
      </c>
      <c r="B42" s="125">
        <v>2</v>
      </c>
      <c r="C42" s="62"/>
      <c r="D42" s="9" t="s">
        <v>19</v>
      </c>
      <c r="E42" s="18">
        <v>230.90709278350516</v>
      </c>
      <c r="F42" s="18">
        <v>33.661855670103094</v>
      </c>
      <c r="G42" s="18">
        <v>14.856174800009189</v>
      </c>
      <c r="H42" s="18">
        <v>5.0804123711340205E-3</v>
      </c>
      <c r="I42" s="18">
        <v>15.923340206185568</v>
      </c>
      <c r="J42" s="18">
        <v>7.0834212727884802</v>
      </c>
      <c r="K42" s="18">
        <v>65.726453608247425</v>
      </c>
      <c r="L42" s="18">
        <v>28.467680697953359</v>
      </c>
      <c r="M42" s="18">
        <v>81.185567010309271</v>
      </c>
      <c r="N42" s="18">
        <v>4.1025773195876294</v>
      </c>
      <c r="O42" s="11"/>
      <c r="P42" s="11"/>
      <c r="Q42" s="11"/>
      <c r="R42" s="37">
        <v>2910</v>
      </c>
      <c r="S42" s="11"/>
      <c r="T42" s="9"/>
      <c r="U42" s="12"/>
    </row>
    <row r="43" spans="1:21" x14ac:dyDescent="0.2">
      <c r="A43" s="51"/>
      <c r="B43" s="126"/>
      <c r="C43" s="62"/>
      <c r="D43" s="9" t="s">
        <v>16</v>
      </c>
      <c r="E43" s="17">
        <v>0</v>
      </c>
      <c r="F43" s="17"/>
      <c r="G43" s="17">
        <v>1</v>
      </c>
      <c r="H43" s="17">
        <v>1</v>
      </c>
      <c r="I43" s="17"/>
      <c r="J43" s="17">
        <v>1</v>
      </c>
      <c r="K43" s="17"/>
      <c r="L43" s="17">
        <v>0</v>
      </c>
      <c r="M43" s="17">
        <v>1</v>
      </c>
      <c r="N43" s="17">
        <v>1</v>
      </c>
      <c r="O43" s="11">
        <f>E43+G43+H43</f>
        <v>2</v>
      </c>
      <c r="P43" s="11">
        <f>J43+L43+M43+N43</f>
        <v>3</v>
      </c>
      <c r="Q43" s="11">
        <f>O43+P43</f>
        <v>5</v>
      </c>
      <c r="R43" s="38"/>
      <c r="S43" s="11">
        <f>Q43</f>
        <v>5</v>
      </c>
      <c r="T43" s="9">
        <v>1</v>
      </c>
      <c r="U43" s="12">
        <f>S43*T43</f>
        <v>5</v>
      </c>
    </row>
    <row r="44" spans="1:21" x14ac:dyDescent="0.2">
      <c r="A44" s="51">
        <v>8</v>
      </c>
      <c r="B44" s="59">
        <v>53</v>
      </c>
      <c r="C44" s="60"/>
      <c r="D44" s="4" t="s">
        <v>19</v>
      </c>
      <c r="E44" s="19">
        <v>249.60186905428094</v>
      </c>
      <c r="F44" s="19">
        <v>35.844232419324754</v>
      </c>
      <c r="G44" s="19">
        <v>14.52246573725855</v>
      </c>
      <c r="H44" s="19">
        <v>2.7513523596343972E-2</v>
      </c>
      <c r="I44" s="19">
        <v>19.338505875769446</v>
      </c>
      <c r="J44" s="19">
        <v>7.8255098703158108</v>
      </c>
      <c r="K44" s="19">
        <v>73.438530124976694</v>
      </c>
      <c r="L44" s="19">
        <v>29.332080004248432</v>
      </c>
      <c r="M44" s="19">
        <v>79.933967543368766</v>
      </c>
      <c r="N44" s="19">
        <v>4.1084648386495068</v>
      </c>
      <c r="O44" s="8"/>
      <c r="P44" s="8"/>
      <c r="Q44" s="8"/>
      <c r="R44" s="36">
        <v>5361</v>
      </c>
      <c r="S44" s="8"/>
      <c r="T44" s="4"/>
      <c r="U44" s="7"/>
    </row>
    <row r="45" spans="1:21" x14ac:dyDescent="0.2">
      <c r="A45" s="51"/>
      <c r="B45" s="59"/>
      <c r="C45" s="60"/>
      <c r="D45" s="4" t="s">
        <v>16</v>
      </c>
      <c r="E45" s="15">
        <v>0</v>
      </c>
      <c r="F45" s="15"/>
      <c r="G45" s="15">
        <v>1</v>
      </c>
      <c r="H45" s="15">
        <v>1</v>
      </c>
      <c r="I45" s="15"/>
      <c r="J45" s="15">
        <v>1</v>
      </c>
      <c r="K45" s="15"/>
      <c r="L45" s="15">
        <v>0</v>
      </c>
      <c r="M45" s="15">
        <v>1</v>
      </c>
      <c r="N45" s="15">
        <v>1</v>
      </c>
      <c r="O45" s="8">
        <f t="shared" ref="O45" si="6">E45+G45+H45</f>
        <v>2</v>
      </c>
      <c r="P45" s="8">
        <f t="shared" ref="P45" si="7">J45+L45+M45+N45</f>
        <v>3</v>
      </c>
      <c r="Q45" s="8">
        <f t="shared" ref="Q45" si="8">O45+P45</f>
        <v>5</v>
      </c>
      <c r="R45" s="39"/>
      <c r="S45" s="8">
        <f t="shared" ref="S45" si="9">Q45</f>
        <v>5</v>
      </c>
      <c r="T45" s="4">
        <v>1</v>
      </c>
      <c r="U45" s="7">
        <f t="shared" ref="U45" si="10">S45*T45</f>
        <v>5</v>
      </c>
    </row>
    <row r="46" spans="1:21" x14ac:dyDescent="0.2">
      <c r="A46" s="51">
        <v>9</v>
      </c>
      <c r="B46" s="59">
        <v>51</v>
      </c>
      <c r="C46" s="60"/>
      <c r="D46" s="4" t="s">
        <v>19</v>
      </c>
      <c r="E46" s="14">
        <v>293.54259047619053</v>
      </c>
      <c r="F46" s="14">
        <v>38.194342857142857</v>
      </c>
      <c r="G46" s="14">
        <v>13.013604919969932</v>
      </c>
      <c r="H46" s="14">
        <v>0.24752190476190472</v>
      </c>
      <c r="I46" s="14">
        <v>17.44224761904762</v>
      </c>
      <c r="J46" s="14">
        <v>5.9393391669871702</v>
      </c>
      <c r="K46" s="14">
        <v>96.195161904761918</v>
      </c>
      <c r="L46" s="14">
        <v>32.774187721616684</v>
      </c>
      <c r="M46" s="14">
        <v>69.819047619047623</v>
      </c>
      <c r="N46" s="14">
        <v>4.1054666666666675</v>
      </c>
      <c r="O46" s="8"/>
      <c r="P46" s="8"/>
      <c r="Q46" s="8"/>
      <c r="R46" s="36">
        <v>1050</v>
      </c>
      <c r="S46" s="8"/>
      <c r="T46" s="4"/>
      <c r="U46" s="7"/>
    </row>
    <row r="47" spans="1:21" x14ac:dyDescent="0.2">
      <c r="A47" s="51"/>
      <c r="B47" s="59"/>
      <c r="C47" s="60"/>
      <c r="D47" s="4" t="s">
        <v>16</v>
      </c>
      <c r="E47" s="15">
        <v>1</v>
      </c>
      <c r="F47" s="15"/>
      <c r="G47" s="15">
        <v>1</v>
      </c>
      <c r="H47" s="15">
        <v>0</v>
      </c>
      <c r="I47" s="15"/>
      <c r="J47" s="15">
        <v>1</v>
      </c>
      <c r="K47" s="15"/>
      <c r="L47" s="15">
        <v>0</v>
      </c>
      <c r="M47" s="15">
        <v>1</v>
      </c>
      <c r="N47" s="15">
        <v>1</v>
      </c>
      <c r="O47" s="8">
        <f>E47+G47+H47</f>
        <v>2</v>
      </c>
      <c r="P47" s="8">
        <f>J47+L47+M47+N47</f>
        <v>3</v>
      </c>
      <c r="Q47" s="8">
        <f>O47+P47</f>
        <v>5</v>
      </c>
      <c r="R47" s="39"/>
      <c r="S47" s="8">
        <f>Q47</f>
        <v>5</v>
      </c>
      <c r="T47" s="4">
        <v>1</v>
      </c>
      <c r="U47" s="7">
        <f>S47*T47</f>
        <v>5</v>
      </c>
    </row>
    <row r="48" spans="1:21" x14ac:dyDescent="0.2">
      <c r="A48" s="51">
        <v>10</v>
      </c>
      <c r="B48" s="59">
        <v>27</v>
      </c>
      <c r="C48" s="60"/>
      <c r="D48" s="4" t="s">
        <v>19</v>
      </c>
      <c r="E48" s="14">
        <v>274.95125162972619</v>
      </c>
      <c r="F48" s="14">
        <v>40.212020860495429</v>
      </c>
      <c r="G48" s="14">
        <v>14.740153387331722</v>
      </c>
      <c r="H48" s="14">
        <v>2.045371577574967E-2</v>
      </c>
      <c r="I48" s="14">
        <v>19.530378096479794</v>
      </c>
      <c r="J48" s="14">
        <v>7.2354765716998246</v>
      </c>
      <c r="K48" s="14">
        <v>78.286766623207299</v>
      </c>
      <c r="L48" s="14">
        <v>28.595196586171763</v>
      </c>
      <c r="M48" s="14">
        <v>79.024771838331162</v>
      </c>
      <c r="N48" s="14">
        <v>4.3796870925684486</v>
      </c>
      <c r="O48" s="8"/>
      <c r="P48" s="8"/>
      <c r="Q48" s="8"/>
      <c r="R48" s="36">
        <v>767</v>
      </c>
      <c r="S48" s="8"/>
      <c r="T48" s="4"/>
      <c r="U48" s="7"/>
    </row>
    <row r="49" spans="1:21" x14ac:dyDescent="0.2">
      <c r="A49" s="51"/>
      <c r="B49" s="59"/>
      <c r="C49" s="60"/>
      <c r="D49" s="4" t="s">
        <v>16</v>
      </c>
      <c r="E49" s="15">
        <v>1</v>
      </c>
      <c r="F49" s="15"/>
      <c r="G49" s="15">
        <v>1</v>
      </c>
      <c r="H49" s="15">
        <v>1</v>
      </c>
      <c r="I49" s="15"/>
      <c r="J49" s="15">
        <v>1</v>
      </c>
      <c r="K49" s="15"/>
      <c r="L49" s="15">
        <v>0</v>
      </c>
      <c r="M49" s="15">
        <v>1</v>
      </c>
      <c r="N49" s="15">
        <v>0</v>
      </c>
      <c r="O49" s="8">
        <f>E49+G49+H49</f>
        <v>3</v>
      </c>
      <c r="P49" s="8">
        <f>J49+L49+M49+N49</f>
        <v>2</v>
      </c>
      <c r="Q49" s="8">
        <f>O49+P49</f>
        <v>5</v>
      </c>
      <c r="R49" s="39"/>
      <c r="S49" s="8">
        <f>Q49</f>
        <v>5</v>
      </c>
      <c r="T49" s="4">
        <v>0.97</v>
      </c>
      <c r="U49" s="7">
        <f>S49*T49</f>
        <v>4.8499999999999996</v>
      </c>
    </row>
    <row r="50" spans="1:21" x14ac:dyDescent="0.2">
      <c r="A50" s="51">
        <v>11</v>
      </c>
      <c r="B50" s="59">
        <v>9</v>
      </c>
      <c r="C50" s="60"/>
      <c r="D50" s="4" t="s">
        <v>19</v>
      </c>
      <c r="E50" s="19">
        <v>277.13433962264151</v>
      </c>
      <c r="F50" s="19">
        <v>39.081509433962268</v>
      </c>
      <c r="G50" s="19">
        <v>14.106063527134335</v>
      </c>
      <c r="H50" s="19">
        <v>4.1222984562607201E-2</v>
      </c>
      <c r="I50" s="19">
        <v>20.252761578044595</v>
      </c>
      <c r="J50" s="19">
        <v>7.3293500152540219</v>
      </c>
      <c r="K50" s="19">
        <v>80.686140651801026</v>
      </c>
      <c r="L50" s="19">
        <v>29.114232502164281</v>
      </c>
      <c r="M50" s="19">
        <v>75.092624356775318</v>
      </c>
      <c r="N50" s="19">
        <v>4.3173756432247004</v>
      </c>
      <c r="O50" s="8"/>
      <c r="P50" s="8"/>
      <c r="Q50" s="8"/>
      <c r="R50" s="36">
        <v>2915</v>
      </c>
      <c r="S50" s="8"/>
      <c r="T50" s="4"/>
      <c r="U50" s="7"/>
    </row>
    <row r="51" spans="1:21" x14ac:dyDescent="0.2">
      <c r="A51" s="51"/>
      <c r="B51" s="59"/>
      <c r="C51" s="60"/>
      <c r="D51" s="4" t="s">
        <v>16</v>
      </c>
      <c r="E51" s="15">
        <v>1</v>
      </c>
      <c r="F51" s="15"/>
      <c r="G51" s="15">
        <v>1</v>
      </c>
      <c r="H51" s="15">
        <v>1</v>
      </c>
      <c r="I51" s="15"/>
      <c r="J51" s="15">
        <v>1</v>
      </c>
      <c r="K51" s="15"/>
      <c r="L51" s="15">
        <v>0</v>
      </c>
      <c r="M51" s="15">
        <v>1</v>
      </c>
      <c r="N51" s="15">
        <v>0</v>
      </c>
      <c r="O51" s="8">
        <f>E51+G51+H51</f>
        <v>3</v>
      </c>
      <c r="P51" s="8">
        <f>J51+L51+M51+N51</f>
        <v>2</v>
      </c>
      <c r="Q51" s="8">
        <f>O51+P51</f>
        <v>5</v>
      </c>
      <c r="R51" s="39"/>
      <c r="S51" s="8">
        <f>Q51</f>
        <v>5</v>
      </c>
      <c r="T51" s="4">
        <v>0.91</v>
      </c>
      <c r="U51" s="7">
        <f>S51*T51</f>
        <v>4.55</v>
      </c>
    </row>
    <row r="52" spans="1:21" x14ac:dyDescent="0.2">
      <c r="A52" s="51">
        <v>12</v>
      </c>
      <c r="B52" s="59">
        <v>44</v>
      </c>
      <c r="C52" s="60"/>
      <c r="D52" s="4" t="s">
        <v>19</v>
      </c>
      <c r="E52" s="14">
        <v>291.76653032440061</v>
      </c>
      <c r="F52" s="14">
        <v>37.333159379407611</v>
      </c>
      <c r="G52" s="14">
        <v>12.784992947813823</v>
      </c>
      <c r="H52" s="14">
        <v>9.8885754583921022E-3</v>
      </c>
      <c r="I52" s="14">
        <v>15.660394922425953</v>
      </c>
      <c r="J52" s="14">
        <v>5.364245416078985</v>
      </c>
      <c r="K52" s="14">
        <v>88.037602256699572</v>
      </c>
      <c r="L52" s="14">
        <v>30.169929478138226</v>
      </c>
      <c r="M52" s="14">
        <v>84.040902679830751</v>
      </c>
      <c r="N52" s="14">
        <v>3.9132299012693936</v>
      </c>
      <c r="O52" s="8"/>
      <c r="P52" s="8"/>
      <c r="Q52" s="8"/>
      <c r="R52" s="36">
        <v>709</v>
      </c>
      <c r="S52" s="8"/>
      <c r="T52" s="4"/>
      <c r="U52" s="7"/>
    </row>
    <row r="53" spans="1:21" x14ac:dyDescent="0.2">
      <c r="A53" s="51"/>
      <c r="B53" s="59"/>
      <c r="C53" s="60"/>
      <c r="D53" s="4" t="s">
        <v>16</v>
      </c>
      <c r="E53" s="15">
        <v>1</v>
      </c>
      <c r="F53" s="15"/>
      <c r="G53" s="15">
        <v>0</v>
      </c>
      <c r="H53" s="15">
        <v>1</v>
      </c>
      <c r="I53" s="15"/>
      <c r="J53" s="15">
        <v>1</v>
      </c>
      <c r="K53" s="15"/>
      <c r="L53" s="15">
        <v>0</v>
      </c>
      <c r="M53" s="15">
        <v>1</v>
      </c>
      <c r="N53" s="15">
        <v>1</v>
      </c>
      <c r="O53" s="8">
        <f>E53+G53+H53</f>
        <v>2</v>
      </c>
      <c r="P53" s="8">
        <f>J53+L53+M53+N53</f>
        <v>3</v>
      </c>
      <c r="Q53" s="8">
        <f>O53+P53</f>
        <v>5</v>
      </c>
      <c r="R53" s="39"/>
      <c r="S53" s="8">
        <f>Q53</f>
        <v>5</v>
      </c>
      <c r="T53" s="4">
        <v>0.83</v>
      </c>
      <c r="U53" s="7">
        <f>S53*T53</f>
        <v>4.1499999999999995</v>
      </c>
    </row>
    <row r="54" spans="1:21" x14ac:dyDescent="0.2">
      <c r="A54" s="51">
        <v>13</v>
      </c>
      <c r="B54" s="61">
        <v>1</v>
      </c>
      <c r="C54" s="62"/>
      <c r="D54" s="9" t="s">
        <v>19</v>
      </c>
      <c r="E54" s="16">
        <v>231.95564896601894</v>
      </c>
      <c r="F54" s="16">
        <v>35.364035124181648</v>
      </c>
      <c r="G54" s="16">
        <v>15.3692620462147</v>
      </c>
      <c r="H54" s="16">
        <v>0.11173397069520938</v>
      </c>
      <c r="I54" s="16">
        <v>19.715062870206797</v>
      </c>
      <c r="J54" s="16">
        <v>8.5632149962174786</v>
      </c>
      <c r="K54" s="16">
        <v>67.351413280681712</v>
      </c>
      <c r="L54" s="16">
        <v>29.060612657983246</v>
      </c>
      <c r="M54" s="16">
        <v>72.466382624961042</v>
      </c>
      <c r="N54" s="16">
        <v>4.2731424711628394</v>
      </c>
      <c r="O54" s="11"/>
      <c r="P54" s="11"/>
      <c r="Q54" s="11"/>
      <c r="R54" s="37">
        <v>20969.599999999999</v>
      </c>
      <c r="S54" s="11"/>
      <c r="T54" s="9"/>
      <c r="U54" s="12"/>
    </row>
    <row r="55" spans="1:21" x14ac:dyDescent="0.2">
      <c r="A55" s="51"/>
      <c r="B55" s="61"/>
      <c r="C55" s="62"/>
      <c r="D55" s="9" t="s">
        <v>16</v>
      </c>
      <c r="E55" s="17">
        <v>0</v>
      </c>
      <c r="F55" s="17"/>
      <c r="G55" s="17">
        <v>1</v>
      </c>
      <c r="H55" s="17">
        <v>0</v>
      </c>
      <c r="I55" s="17"/>
      <c r="J55" s="17">
        <v>1</v>
      </c>
      <c r="K55" s="17"/>
      <c r="L55" s="17">
        <v>0</v>
      </c>
      <c r="M55" s="17">
        <v>1</v>
      </c>
      <c r="N55" s="17">
        <v>1</v>
      </c>
      <c r="O55" s="11">
        <f>E55+G55+H55</f>
        <v>1</v>
      </c>
      <c r="P55" s="11">
        <f>J55+L55+M55+N55</f>
        <v>3</v>
      </c>
      <c r="Q55" s="11">
        <f>O55+P55</f>
        <v>4</v>
      </c>
      <c r="R55" s="38"/>
      <c r="S55" s="11">
        <f>Q55</f>
        <v>4</v>
      </c>
      <c r="T55" s="9">
        <v>1</v>
      </c>
      <c r="U55" s="12">
        <f>S55*T55</f>
        <v>4</v>
      </c>
    </row>
    <row r="56" spans="1:21" x14ac:dyDescent="0.2">
      <c r="A56" s="51">
        <v>14</v>
      </c>
      <c r="B56" s="59">
        <v>3</v>
      </c>
      <c r="C56" s="60"/>
      <c r="D56" s="4" t="s">
        <v>19</v>
      </c>
      <c r="E56" s="14">
        <v>207.88</v>
      </c>
      <c r="F56" s="14">
        <v>30.23</v>
      </c>
      <c r="G56" s="14">
        <v>14.542043486626902</v>
      </c>
      <c r="H56" s="14">
        <v>0.126</v>
      </c>
      <c r="I56" s="14">
        <v>13.1</v>
      </c>
      <c r="J56" s="14">
        <v>6.301712526457572</v>
      </c>
      <c r="K56" s="14">
        <v>60.28</v>
      </c>
      <c r="L56" s="14">
        <v>28.997498556859728</v>
      </c>
      <c r="M56" s="14">
        <v>68</v>
      </c>
      <c r="N56" s="14">
        <v>4.07</v>
      </c>
      <c r="O56" s="8"/>
      <c r="P56" s="8"/>
      <c r="Q56" s="8"/>
      <c r="R56" s="36">
        <v>500</v>
      </c>
      <c r="S56" s="8"/>
      <c r="T56" s="4"/>
      <c r="U56" s="7"/>
    </row>
    <row r="57" spans="1:21" x14ac:dyDescent="0.2">
      <c r="A57" s="51"/>
      <c r="B57" s="59"/>
      <c r="C57" s="60"/>
      <c r="D57" s="4" t="s">
        <v>16</v>
      </c>
      <c r="E57" s="15">
        <v>0</v>
      </c>
      <c r="F57" s="15"/>
      <c r="G57" s="15">
        <v>1</v>
      </c>
      <c r="H57" s="15">
        <v>0</v>
      </c>
      <c r="I57" s="15"/>
      <c r="J57" s="15">
        <v>1</v>
      </c>
      <c r="K57" s="15"/>
      <c r="L57" s="15">
        <v>0</v>
      </c>
      <c r="M57" s="15">
        <v>1</v>
      </c>
      <c r="N57" s="15">
        <v>1</v>
      </c>
      <c r="O57" s="8">
        <f>E57+G57+H57</f>
        <v>1</v>
      </c>
      <c r="P57" s="8">
        <f>J57+L57+M57+N57</f>
        <v>3</v>
      </c>
      <c r="Q57" s="8">
        <f>O57+P57</f>
        <v>4</v>
      </c>
      <c r="R57" s="39"/>
      <c r="S57" s="8">
        <f>Q57</f>
        <v>4</v>
      </c>
      <c r="T57" s="4">
        <v>1</v>
      </c>
      <c r="U57" s="7">
        <f>S57*T57</f>
        <v>4</v>
      </c>
    </row>
    <row r="58" spans="1:21" x14ac:dyDescent="0.2">
      <c r="A58" s="51">
        <v>15</v>
      </c>
      <c r="B58" s="59">
        <v>6</v>
      </c>
      <c r="C58" s="60"/>
      <c r="D58" s="4" t="s">
        <v>19</v>
      </c>
      <c r="E58" s="19">
        <v>183.05072117101034</v>
      </c>
      <c r="F58" s="19">
        <v>28.555337379507318</v>
      </c>
      <c r="G58" s="19">
        <v>14.207801128935087</v>
      </c>
      <c r="H58" s="19">
        <v>0.13330703320242768</v>
      </c>
      <c r="I58" s="19">
        <v>14.634962513388073</v>
      </c>
      <c r="J58" s="19">
        <v>7.0942087264892715</v>
      </c>
      <c r="K58" s="19">
        <v>53.266476258479109</v>
      </c>
      <c r="L58" s="19">
        <v>26.640613831433296</v>
      </c>
      <c r="M58" s="19">
        <v>62.609782220635488</v>
      </c>
      <c r="N58" s="19">
        <v>4.0488325598000712</v>
      </c>
      <c r="O58" s="3"/>
      <c r="P58" s="4"/>
      <c r="Q58" s="4"/>
      <c r="R58" s="36">
        <v>5602</v>
      </c>
      <c r="S58" s="8"/>
      <c r="T58" s="4"/>
      <c r="U58" s="7"/>
    </row>
    <row r="59" spans="1:21" x14ac:dyDescent="0.2">
      <c r="A59" s="51"/>
      <c r="B59" s="59"/>
      <c r="C59" s="60"/>
      <c r="D59" s="4" t="s">
        <v>16</v>
      </c>
      <c r="E59" s="15">
        <v>0</v>
      </c>
      <c r="F59" s="15"/>
      <c r="G59" s="15">
        <v>1</v>
      </c>
      <c r="H59" s="15">
        <v>0</v>
      </c>
      <c r="I59" s="15"/>
      <c r="J59" s="15">
        <v>1</v>
      </c>
      <c r="K59" s="15"/>
      <c r="L59" s="15">
        <v>1</v>
      </c>
      <c r="M59" s="15">
        <v>0</v>
      </c>
      <c r="N59" s="15">
        <v>1</v>
      </c>
      <c r="O59" s="8">
        <f>E59+G59+H59</f>
        <v>1</v>
      </c>
      <c r="P59" s="8">
        <f>J59+L59+M59+N59</f>
        <v>3</v>
      </c>
      <c r="Q59" s="8">
        <f>O59+P59</f>
        <v>4</v>
      </c>
      <c r="R59" s="39"/>
      <c r="S59" s="8">
        <f>Q59</f>
        <v>4</v>
      </c>
      <c r="T59" s="4">
        <v>1</v>
      </c>
      <c r="U59" s="7">
        <f>S59*T59</f>
        <v>4</v>
      </c>
    </row>
    <row r="60" spans="1:21" x14ac:dyDescent="0.2">
      <c r="A60" s="51">
        <v>16</v>
      </c>
      <c r="B60" s="61">
        <v>14</v>
      </c>
      <c r="C60" s="62"/>
      <c r="D60" s="9" t="s">
        <v>19</v>
      </c>
      <c r="E60" s="16">
        <v>195.12654867651656</v>
      </c>
      <c r="F60" s="16">
        <v>26.547765477837793</v>
      </c>
      <c r="G60" s="16">
        <v>11.991893942775523</v>
      </c>
      <c r="H60" s="16">
        <v>5.3375663973574974E-2</v>
      </c>
      <c r="I60" s="16">
        <v>14.478712226041155</v>
      </c>
      <c r="J60" s="16">
        <v>6.5289577288755982</v>
      </c>
      <c r="K60" s="16">
        <v>58.126546444672591</v>
      </c>
      <c r="L60" s="16">
        <v>26.077033879391159</v>
      </c>
      <c r="M60" s="16">
        <v>63.021202517519967</v>
      </c>
      <c r="N60" s="16">
        <v>3.8218876936124633</v>
      </c>
      <c r="O60" s="11"/>
      <c r="P60" s="11"/>
      <c r="Q60" s="11"/>
      <c r="R60" s="37">
        <v>22403</v>
      </c>
      <c r="S60" s="11"/>
      <c r="T60" s="9"/>
      <c r="U60" s="12"/>
    </row>
    <row r="61" spans="1:21" x14ac:dyDescent="0.2">
      <c r="A61" s="51"/>
      <c r="B61" s="61"/>
      <c r="C61" s="62"/>
      <c r="D61" s="9" t="s">
        <v>16</v>
      </c>
      <c r="E61" s="17">
        <v>0</v>
      </c>
      <c r="F61" s="17"/>
      <c r="G61" s="17">
        <v>0</v>
      </c>
      <c r="H61" s="17">
        <v>1</v>
      </c>
      <c r="I61" s="17"/>
      <c r="J61" s="17">
        <v>1</v>
      </c>
      <c r="K61" s="17"/>
      <c r="L61" s="17">
        <v>1</v>
      </c>
      <c r="M61" s="17">
        <v>0</v>
      </c>
      <c r="N61" s="17">
        <v>1</v>
      </c>
      <c r="O61" s="11">
        <f>E61+G61+H61</f>
        <v>1</v>
      </c>
      <c r="P61" s="11">
        <f>J61+L61+M61+N61</f>
        <v>3</v>
      </c>
      <c r="Q61" s="11">
        <f>O61+P61</f>
        <v>4</v>
      </c>
      <c r="R61" s="38"/>
      <c r="S61" s="11">
        <f>Q61</f>
        <v>4</v>
      </c>
      <c r="T61" s="9">
        <v>1</v>
      </c>
      <c r="U61" s="12">
        <f>S61*T61</f>
        <v>4</v>
      </c>
    </row>
    <row r="62" spans="1:21" x14ac:dyDescent="0.2">
      <c r="A62" s="51">
        <v>17</v>
      </c>
      <c r="B62" s="59">
        <v>40</v>
      </c>
      <c r="C62" s="60"/>
      <c r="D62" s="4" t="s">
        <v>19</v>
      </c>
      <c r="E62" s="19">
        <v>256.03851296339963</v>
      </c>
      <c r="F62" s="19">
        <v>35.690551921859679</v>
      </c>
      <c r="G62" s="19">
        <v>13.46260077085806</v>
      </c>
      <c r="H62" s="19">
        <v>3.55786181475184E-2</v>
      </c>
      <c r="I62" s="19">
        <v>17.954051729487542</v>
      </c>
      <c r="J62" s="19">
        <v>6.750553858561025</v>
      </c>
      <c r="K62" s="19">
        <v>74.441956424608748</v>
      </c>
      <c r="L62" s="19">
        <v>28.010002106204094</v>
      </c>
      <c r="M62" s="19">
        <v>64.954624998448622</v>
      </c>
      <c r="N62" s="19">
        <v>4.173357390192745</v>
      </c>
      <c r="O62" s="8"/>
      <c r="P62" s="8"/>
      <c r="Q62" s="8"/>
      <c r="R62" s="36">
        <v>16114.6</v>
      </c>
      <c r="S62" s="8"/>
      <c r="T62" s="4"/>
      <c r="U62" s="7"/>
    </row>
    <row r="63" spans="1:21" x14ac:dyDescent="0.2">
      <c r="A63" s="51"/>
      <c r="B63" s="59"/>
      <c r="C63" s="60"/>
      <c r="D63" s="4" t="s">
        <v>16</v>
      </c>
      <c r="E63" s="15">
        <v>1</v>
      </c>
      <c r="F63" s="15"/>
      <c r="G63" s="15">
        <v>1</v>
      </c>
      <c r="H63" s="15">
        <v>1</v>
      </c>
      <c r="I63" s="15"/>
      <c r="J63" s="15">
        <v>1</v>
      </c>
      <c r="K63" s="15"/>
      <c r="L63" s="15">
        <v>0</v>
      </c>
      <c r="M63" s="15">
        <v>0</v>
      </c>
      <c r="N63" s="15">
        <v>1</v>
      </c>
      <c r="O63" s="8">
        <f>E63+G63+H63</f>
        <v>3</v>
      </c>
      <c r="P63" s="8">
        <f>J63+L63+M63+N63</f>
        <v>2</v>
      </c>
      <c r="Q63" s="8">
        <f>O63+P63</f>
        <v>5</v>
      </c>
      <c r="R63" s="39"/>
      <c r="S63" s="8">
        <f>Q63</f>
        <v>5</v>
      </c>
      <c r="T63" s="4">
        <v>0.74</v>
      </c>
      <c r="U63" s="7">
        <f>S63*T63</f>
        <v>3.7</v>
      </c>
    </row>
    <row r="64" spans="1:21" x14ac:dyDescent="0.2">
      <c r="A64" s="51">
        <v>18</v>
      </c>
      <c r="B64" s="59">
        <v>4</v>
      </c>
      <c r="C64" s="60"/>
      <c r="D64" s="4" t="s">
        <v>19</v>
      </c>
      <c r="E64" s="19">
        <v>284.09523675762443</v>
      </c>
      <c r="F64" s="19">
        <v>36.143812199036915</v>
      </c>
      <c r="G64" s="19">
        <v>12.728242375601926</v>
      </c>
      <c r="H64" s="19">
        <v>3.0174558587479933E-2</v>
      </c>
      <c r="I64" s="19">
        <v>17.709783306581059</v>
      </c>
      <c r="J64" s="19">
        <v>6.0707544141251999</v>
      </c>
      <c r="K64" s="19">
        <v>84.077150882825038</v>
      </c>
      <c r="L64" s="19">
        <v>29.621565008025676</v>
      </c>
      <c r="M64" s="19">
        <v>74.114767255216691</v>
      </c>
      <c r="N64" s="19">
        <v>4.2908547351524886</v>
      </c>
      <c r="O64" s="8"/>
      <c r="P64" s="8"/>
      <c r="Q64" s="8"/>
      <c r="R64" s="36">
        <v>2492</v>
      </c>
      <c r="S64" s="8"/>
      <c r="T64" s="4"/>
      <c r="U64" s="7"/>
    </row>
    <row r="65" spans="1:21" x14ac:dyDescent="0.2">
      <c r="A65" s="51"/>
      <c r="B65" s="59"/>
      <c r="C65" s="60"/>
      <c r="D65" s="4" t="s">
        <v>16</v>
      </c>
      <c r="E65" s="15">
        <v>1</v>
      </c>
      <c r="F65" s="15"/>
      <c r="G65" s="15">
        <v>0</v>
      </c>
      <c r="H65" s="15">
        <v>1</v>
      </c>
      <c r="I65" s="15"/>
      <c r="J65" s="15">
        <v>1</v>
      </c>
      <c r="K65" s="15"/>
      <c r="L65" s="15">
        <v>0</v>
      </c>
      <c r="M65" s="15">
        <v>1</v>
      </c>
      <c r="N65" s="15">
        <v>1</v>
      </c>
      <c r="O65" s="8">
        <f t="shared" ref="O65" si="11">E65+G65+H65</f>
        <v>2</v>
      </c>
      <c r="P65" s="8">
        <f t="shared" ref="P65" si="12">J65+L65+M65+N65</f>
        <v>3</v>
      </c>
      <c r="Q65" s="8">
        <f t="shared" ref="Q65" si="13">O65+P65</f>
        <v>5</v>
      </c>
      <c r="R65" s="39"/>
      <c r="S65" s="8">
        <f t="shared" ref="S65" si="14">Q65</f>
        <v>5</v>
      </c>
      <c r="T65" s="4">
        <v>0.69</v>
      </c>
      <c r="U65" s="7">
        <f t="shared" ref="U65" si="15">S65*T65</f>
        <v>3.4499999999999997</v>
      </c>
    </row>
    <row r="66" spans="1:21" x14ac:dyDescent="0.2">
      <c r="A66" s="51">
        <v>19</v>
      </c>
      <c r="B66" s="59">
        <v>47</v>
      </c>
      <c r="C66" s="60"/>
      <c r="D66" s="4" t="s">
        <v>19</v>
      </c>
      <c r="E66" s="14">
        <v>241.45828723404256</v>
      </c>
      <c r="F66" s="14">
        <v>35.961659574468086</v>
      </c>
      <c r="G66" s="14">
        <v>15.203184050656322</v>
      </c>
      <c r="H66" s="14">
        <v>0.10339787234042554</v>
      </c>
      <c r="I66" s="14">
        <v>18.461106382978727</v>
      </c>
      <c r="J66" s="14">
        <v>7.8088228292398849</v>
      </c>
      <c r="K66" s="14">
        <v>70.906212765957449</v>
      </c>
      <c r="L66" s="14">
        <v>29.53090392533737</v>
      </c>
      <c r="M66" s="14">
        <v>71.4063829787234</v>
      </c>
      <c r="N66" s="14">
        <v>4.3451702127659573</v>
      </c>
      <c r="O66" s="8"/>
      <c r="P66" s="8"/>
      <c r="Q66" s="8"/>
      <c r="R66" s="36">
        <v>2820</v>
      </c>
      <c r="S66" s="7"/>
      <c r="T66" s="4"/>
      <c r="U66" s="4"/>
    </row>
    <row r="67" spans="1:21" x14ac:dyDescent="0.2">
      <c r="A67" s="51"/>
      <c r="B67" s="59"/>
      <c r="C67" s="60"/>
      <c r="D67" s="4" t="s">
        <v>16</v>
      </c>
      <c r="E67" s="15">
        <v>0</v>
      </c>
      <c r="F67" s="15"/>
      <c r="G67" s="15">
        <v>1</v>
      </c>
      <c r="H67" s="15">
        <v>1</v>
      </c>
      <c r="I67" s="15"/>
      <c r="J67" s="15">
        <v>1</v>
      </c>
      <c r="K67" s="15"/>
      <c r="L67" s="15">
        <v>0</v>
      </c>
      <c r="M67" s="15">
        <v>1</v>
      </c>
      <c r="N67" s="15">
        <v>0</v>
      </c>
      <c r="O67" s="8">
        <f>E67+G67+H67</f>
        <v>2</v>
      </c>
      <c r="P67" s="8">
        <f>J67+L67+M67+N67</f>
        <v>2</v>
      </c>
      <c r="Q67" s="8">
        <f>O67+P67</f>
        <v>4</v>
      </c>
      <c r="R67" s="39"/>
      <c r="S67" s="8">
        <f>Q67</f>
        <v>4</v>
      </c>
      <c r="T67" s="4">
        <v>0.87</v>
      </c>
      <c r="U67" s="7">
        <f>S67*T67</f>
        <v>3.48</v>
      </c>
    </row>
    <row r="68" spans="1:21" x14ac:dyDescent="0.2">
      <c r="A68" s="51">
        <v>20</v>
      </c>
      <c r="B68" s="59">
        <v>17</v>
      </c>
      <c r="C68" s="60"/>
      <c r="D68" s="4" t="s">
        <v>19</v>
      </c>
      <c r="E68" s="19">
        <v>239.0495967935872</v>
      </c>
      <c r="F68" s="19">
        <v>34.409867735470947</v>
      </c>
      <c r="G68" s="19">
        <v>14.516747494989978</v>
      </c>
      <c r="H68" s="19">
        <v>0.10764068136272545</v>
      </c>
      <c r="I68" s="19">
        <v>15.556997995991983</v>
      </c>
      <c r="J68" s="19">
        <v>6.5780646025916401</v>
      </c>
      <c r="K68" s="19">
        <v>69.009368737474929</v>
      </c>
      <c r="L68" s="19">
        <v>28.898026390313152</v>
      </c>
      <c r="M68" s="19">
        <v>69.31462925851703</v>
      </c>
      <c r="N68" s="19">
        <v>4.2004208416833659</v>
      </c>
      <c r="O68" s="8"/>
      <c r="P68" s="8"/>
      <c r="Q68" s="8"/>
      <c r="R68" s="36">
        <v>9980</v>
      </c>
      <c r="S68" s="8"/>
      <c r="T68" s="4"/>
      <c r="U68" s="7"/>
    </row>
    <row r="69" spans="1:21" x14ac:dyDescent="0.2">
      <c r="A69" s="51"/>
      <c r="B69" s="59"/>
      <c r="C69" s="60"/>
      <c r="D69" s="4" t="s">
        <v>16</v>
      </c>
      <c r="E69" s="15">
        <v>0</v>
      </c>
      <c r="F69" s="15"/>
      <c r="G69" s="15">
        <v>1</v>
      </c>
      <c r="H69" s="15">
        <v>0</v>
      </c>
      <c r="I69" s="15"/>
      <c r="J69" s="15">
        <v>1</v>
      </c>
      <c r="K69" s="15"/>
      <c r="L69" s="15">
        <v>0</v>
      </c>
      <c r="M69" s="15">
        <v>1</v>
      </c>
      <c r="N69" s="15">
        <v>1</v>
      </c>
      <c r="O69" s="8">
        <f>E69+G69+H69</f>
        <v>1</v>
      </c>
      <c r="P69" s="8">
        <f>J69+L69+M69+N69</f>
        <v>3</v>
      </c>
      <c r="Q69" s="8">
        <f>O69+P69</f>
        <v>4</v>
      </c>
      <c r="R69" s="39"/>
      <c r="S69" s="8">
        <f>Q69</f>
        <v>4</v>
      </c>
      <c r="T69" s="4">
        <v>0.88</v>
      </c>
      <c r="U69" s="7">
        <f>S69*T69</f>
        <v>3.52</v>
      </c>
    </row>
    <row r="70" spans="1:21" x14ac:dyDescent="0.2">
      <c r="A70" s="51">
        <v>21</v>
      </c>
      <c r="B70" s="59">
        <v>23</v>
      </c>
      <c r="C70" s="60"/>
      <c r="D70" s="4" t="s">
        <v>19</v>
      </c>
      <c r="E70" s="14">
        <v>169.4</v>
      </c>
      <c r="F70" s="14">
        <v>29.1</v>
      </c>
      <c r="G70" s="14">
        <v>17.18</v>
      </c>
      <c r="H70" s="14">
        <v>3.3000000000000002E-2</v>
      </c>
      <c r="I70" s="14">
        <v>14.99</v>
      </c>
      <c r="J70" s="14">
        <v>8.85</v>
      </c>
      <c r="K70" s="14">
        <v>50.92</v>
      </c>
      <c r="L70" s="14">
        <v>30.06</v>
      </c>
      <c r="M70" s="14">
        <v>48</v>
      </c>
      <c r="N70" s="14">
        <v>4.67</v>
      </c>
      <c r="O70" s="8"/>
      <c r="P70" s="8"/>
      <c r="Q70" s="8"/>
      <c r="R70" s="36">
        <v>616</v>
      </c>
      <c r="S70" s="8"/>
      <c r="T70" s="4"/>
      <c r="U70" s="7"/>
    </row>
    <row r="71" spans="1:21" x14ac:dyDescent="0.2">
      <c r="A71" s="51"/>
      <c r="B71" s="59"/>
      <c r="C71" s="60"/>
      <c r="D71" s="4" t="s">
        <v>16</v>
      </c>
      <c r="E71" s="15">
        <v>0</v>
      </c>
      <c r="F71" s="15"/>
      <c r="G71" s="15">
        <v>1</v>
      </c>
      <c r="H71" s="15">
        <v>1</v>
      </c>
      <c r="I71" s="15"/>
      <c r="J71" s="15">
        <v>1</v>
      </c>
      <c r="K71" s="15"/>
      <c r="L71" s="15">
        <v>0</v>
      </c>
      <c r="M71" s="15">
        <v>0</v>
      </c>
      <c r="N71" s="15">
        <v>0</v>
      </c>
      <c r="O71" s="8">
        <f>E71+G71+H71</f>
        <v>2</v>
      </c>
      <c r="P71" s="8">
        <f>J71+L71+M71+N71</f>
        <v>1</v>
      </c>
      <c r="Q71" s="8">
        <f>O71+P71</f>
        <v>3</v>
      </c>
      <c r="R71" s="39"/>
      <c r="S71" s="8">
        <f>Q71</f>
        <v>3</v>
      </c>
      <c r="T71" s="4">
        <v>1</v>
      </c>
      <c r="U71" s="7">
        <f>S71*T71</f>
        <v>3</v>
      </c>
    </row>
    <row r="72" spans="1:21" x14ac:dyDescent="0.2">
      <c r="A72" s="51">
        <v>22</v>
      </c>
      <c r="B72" s="59">
        <v>25</v>
      </c>
      <c r="C72" s="60"/>
      <c r="D72" s="4" t="s">
        <v>19</v>
      </c>
      <c r="E72" s="14">
        <v>211.34251712733285</v>
      </c>
      <c r="F72" s="14">
        <v>34.400960311835576</v>
      </c>
      <c r="G72" s="14">
        <v>14.821437514764943</v>
      </c>
      <c r="H72" s="14">
        <v>4.0212851405622495E-2</v>
      </c>
      <c r="I72" s="14">
        <v>17.86381644223955</v>
      </c>
      <c r="J72" s="14">
        <v>7.6426045357902206</v>
      </c>
      <c r="K72" s="14">
        <v>69.887303330970937</v>
      </c>
      <c r="L72" s="14">
        <v>29.669340892983708</v>
      </c>
      <c r="M72" s="14">
        <v>61.025277580911883</v>
      </c>
      <c r="N72" s="14">
        <v>4.4034868887313969</v>
      </c>
      <c r="O72" s="8"/>
      <c r="P72" s="8"/>
      <c r="Q72" s="8"/>
      <c r="R72" s="36">
        <v>8466</v>
      </c>
      <c r="S72" s="8"/>
      <c r="T72" s="4"/>
      <c r="U72" s="7"/>
    </row>
    <row r="73" spans="1:21" x14ac:dyDescent="0.2">
      <c r="A73" s="51"/>
      <c r="B73" s="59"/>
      <c r="C73" s="60"/>
      <c r="D73" s="4" t="s">
        <v>16</v>
      </c>
      <c r="E73" s="15">
        <v>0</v>
      </c>
      <c r="F73" s="15"/>
      <c r="G73" s="15">
        <v>1</v>
      </c>
      <c r="H73" s="15">
        <v>1</v>
      </c>
      <c r="I73" s="15"/>
      <c r="J73" s="15">
        <v>1</v>
      </c>
      <c r="K73" s="15"/>
      <c r="L73" s="15">
        <v>0</v>
      </c>
      <c r="M73" s="15">
        <v>0</v>
      </c>
      <c r="N73" s="15">
        <v>0</v>
      </c>
      <c r="O73" s="8">
        <f>E73+G73+H73</f>
        <v>2</v>
      </c>
      <c r="P73" s="8">
        <f>J73+L73+M73+N73</f>
        <v>1</v>
      </c>
      <c r="Q73" s="8">
        <f>O73+P73</f>
        <v>3</v>
      </c>
      <c r="R73" s="39"/>
      <c r="S73" s="8">
        <f>Q73</f>
        <v>3</v>
      </c>
      <c r="T73" s="4">
        <v>1</v>
      </c>
      <c r="U73" s="7">
        <f>S73*T73</f>
        <v>3</v>
      </c>
    </row>
    <row r="74" spans="1:21" x14ac:dyDescent="0.2">
      <c r="A74" s="51">
        <v>23</v>
      </c>
      <c r="B74" s="61">
        <v>38</v>
      </c>
      <c r="C74" s="62"/>
      <c r="D74" s="9" t="s">
        <v>19</v>
      </c>
      <c r="E74" s="16">
        <v>241.97631779684784</v>
      </c>
      <c r="F74" s="16">
        <v>35.469621964215598</v>
      </c>
      <c r="G74" s="16">
        <v>14.821649429287932</v>
      </c>
      <c r="H74" s="16">
        <v>0.13883728756520269</v>
      </c>
      <c r="I74" s="16">
        <v>18.03384373773066</v>
      </c>
      <c r="J74" s="16">
        <v>7.5827613865753802</v>
      </c>
      <c r="K74" s="16">
        <v>70.875012059004987</v>
      </c>
      <c r="L74" s="16">
        <v>29.408179348698141</v>
      </c>
      <c r="M74" s="16">
        <v>70.794267765999223</v>
      </c>
      <c r="N74" s="16">
        <v>4.3193891973750631</v>
      </c>
      <c r="O74" s="11"/>
      <c r="P74" s="11"/>
      <c r="Q74" s="11"/>
      <c r="R74" s="37">
        <v>17829</v>
      </c>
      <c r="S74" s="11"/>
      <c r="T74" s="9"/>
      <c r="U74" s="12"/>
    </row>
    <row r="75" spans="1:21" x14ac:dyDescent="0.2">
      <c r="A75" s="51"/>
      <c r="B75" s="61"/>
      <c r="C75" s="62"/>
      <c r="D75" s="9" t="s">
        <v>16</v>
      </c>
      <c r="E75" s="17">
        <v>0</v>
      </c>
      <c r="F75" s="17"/>
      <c r="G75" s="17">
        <v>1</v>
      </c>
      <c r="H75" s="17">
        <v>0</v>
      </c>
      <c r="I75" s="17"/>
      <c r="J75" s="17">
        <v>1</v>
      </c>
      <c r="K75" s="17"/>
      <c r="L75" s="17">
        <v>0</v>
      </c>
      <c r="M75" s="17">
        <v>1</v>
      </c>
      <c r="N75" s="17">
        <v>0</v>
      </c>
      <c r="O75" s="11">
        <f>E75+G75+H75</f>
        <v>1</v>
      </c>
      <c r="P75" s="11">
        <f>J75+L75+M75+N75</f>
        <v>2</v>
      </c>
      <c r="Q75" s="11">
        <f>O75+P75</f>
        <v>3</v>
      </c>
      <c r="R75" s="38"/>
      <c r="S75" s="11">
        <f>Q75</f>
        <v>3</v>
      </c>
      <c r="T75" s="9">
        <v>1</v>
      </c>
      <c r="U75" s="12">
        <f>S75*T75</f>
        <v>3</v>
      </c>
    </row>
    <row r="76" spans="1:21" x14ac:dyDescent="0.2">
      <c r="A76" s="51">
        <v>24</v>
      </c>
      <c r="B76" s="59">
        <v>26</v>
      </c>
      <c r="C76" s="60"/>
      <c r="D76" s="4" t="s">
        <v>19</v>
      </c>
      <c r="E76" s="14">
        <v>209.42307692307691</v>
      </c>
      <c r="F76" s="14">
        <v>37.601098901098901</v>
      </c>
      <c r="G76" s="14">
        <v>17.709560439560441</v>
      </c>
      <c r="H76" s="14">
        <v>0.36152747252747253</v>
      </c>
      <c r="I76" s="14">
        <v>17.195274725274725</v>
      </c>
      <c r="J76" s="14">
        <v>8.1114285714285721</v>
      </c>
      <c r="K76" s="14">
        <v>61.517582417582418</v>
      </c>
      <c r="L76" s="14">
        <v>31.422307692307697</v>
      </c>
      <c r="M76" s="14">
        <v>40.27472527472527</v>
      </c>
      <c r="N76" s="14">
        <v>5.2716483516483512</v>
      </c>
      <c r="O76" s="8"/>
      <c r="P76" s="8"/>
      <c r="Q76" s="8"/>
      <c r="R76" s="36">
        <v>1820</v>
      </c>
      <c r="S76" s="8"/>
      <c r="T76" s="4"/>
      <c r="U76" s="7"/>
    </row>
    <row r="77" spans="1:21" x14ac:dyDescent="0.2">
      <c r="A77" s="51"/>
      <c r="B77" s="59"/>
      <c r="C77" s="60"/>
      <c r="D77" s="4" t="s">
        <v>16</v>
      </c>
      <c r="E77" s="15">
        <v>0</v>
      </c>
      <c r="F77" s="15"/>
      <c r="G77" s="15">
        <v>1</v>
      </c>
      <c r="H77" s="15">
        <v>0</v>
      </c>
      <c r="I77" s="15"/>
      <c r="J77" s="15">
        <v>1</v>
      </c>
      <c r="K77" s="15"/>
      <c r="L77" s="15">
        <v>0</v>
      </c>
      <c r="M77" s="15">
        <v>0</v>
      </c>
      <c r="N77" s="15">
        <v>0</v>
      </c>
      <c r="O77" s="8">
        <f>E77+G77+H77</f>
        <v>1</v>
      </c>
      <c r="P77" s="8">
        <f>J77+L77+M77+N77</f>
        <v>1</v>
      </c>
      <c r="Q77" s="8">
        <f>O77+P77</f>
        <v>2</v>
      </c>
      <c r="R77" s="39"/>
      <c r="S77" s="8">
        <f>Q77</f>
        <v>2</v>
      </c>
      <c r="T77" s="4">
        <v>1</v>
      </c>
      <c r="U77" s="7">
        <f>S77*T77</f>
        <v>2</v>
      </c>
    </row>
    <row r="78" spans="1:21" x14ac:dyDescent="0.2">
      <c r="A78" s="51">
        <v>25</v>
      </c>
      <c r="B78" s="59">
        <v>30</v>
      </c>
      <c r="C78" s="60"/>
      <c r="D78" s="4" t="s">
        <v>19</v>
      </c>
      <c r="E78" s="14">
        <v>226.72178809469085</v>
      </c>
      <c r="F78" s="14">
        <v>32.843105033325671</v>
      </c>
      <c r="G78" s="14">
        <v>14.652535417187613</v>
      </c>
      <c r="H78" s="14">
        <v>0.28428774994254197</v>
      </c>
      <c r="I78" s="14">
        <v>15.588009652953344</v>
      </c>
      <c r="J78" s="14">
        <v>7.0140762245598767</v>
      </c>
      <c r="K78" s="14">
        <v>64.163164789703515</v>
      </c>
      <c r="L78" s="14">
        <v>28.49043783203615</v>
      </c>
      <c r="M78" s="14">
        <v>64.795219489772478</v>
      </c>
      <c r="N78" s="14">
        <v>4.4331027350034482</v>
      </c>
      <c r="O78" s="8"/>
      <c r="P78" s="8"/>
      <c r="Q78" s="8"/>
      <c r="R78" s="36">
        <v>4351</v>
      </c>
      <c r="S78" s="8"/>
      <c r="T78" s="4"/>
      <c r="U78" s="7"/>
    </row>
    <row r="79" spans="1:21" x14ac:dyDescent="0.2">
      <c r="A79" s="51"/>
      <c r="B79" s="59"/>
      <c r="C79" s="60"/>
      <c r="D79" s="4" t="s">
        <v>16</v>
      </c>
      <c r="E79" s="15">
        <v>0</v>
      </c>
      <c r="F79" s="15"/>
      <c r="G79" s="15">
        <v>1</v>
      </c>
      <c r="H79" s="15">
        <v>0</v>
      </c>
      <c r="I79" s="15"/>
      <c r="J79" s="15">
        <v>1</v>
      </c>
      <c r="K79" s="15"/>
      <c r="L79" s="15">
        <v>0</v>
      </c>
      <c r="M79" s="15">
        <v>0</v>
      </c>
      <c r="N79" s="15">
        <v>0</v>
      </c>
      <c r="O79" s="8">
        <f>E79+G79+H79</f>
        <v>1</v>
      </c>
      <c r="P79" s="8">
        <f>J79+L79+M79+N79</f>
        <v>1</v>
      </c>
      <c r="Q79" s="8">
        <f>O79+P79</f>
        <v>2</v>
      </c>
      <c r="R79" s="39"/>
      <c r="S79" s="8">
        <f>Q79</f>
        <v>2</v>
      </c>
      <c r="T79" s="4">
        <v>1</v>
      </c>
      <c r="U79" s="7">
        <f>S79*T79</f>
        <v>2</v>
      </c>
    </row>
    <row r="80" spans="1:21" x14ac:dyDescent="0.2">
      <c r="A80" s="51">
        <v>26</v>
      </c>
      <c r="B80" s="59">
        <v>37</v>
      </c>
      <c r="C80" s="60"/>
      <c r="D80" s="4" t="s">
        <v>19</v>
      </c>
      <c r="E80" s="14">
        <v>251.73</v>
      </c>
      <c r="F80" s="14">
        <v>33.74</v>
      </c>
      <c r="G80" s="14">
        <v>13.403249513367498</v>
      </c>
      <c r="H80" s="14">
        <v>1.2999999999999999E-2</v>
      </c>
      <c r="I80" s="14">
        <v>15.6</v>
      </c>
      <c r="J80" s="14">
        <v>6.1971159575735912</v>
      </c>
      <c r="K80" s="14">
        <v>73.67</v>
      </c>
      <c r="L80" s="14">
        <v>29.265482858618363</v>
      </c>
      <c r="M80" s="14">
        <v>73</v>
      </c>
      <c r="N80" s="14">
        <v>4.21</v>
      </c>
      <c r="O80" s="8"/>
      <c r="P80" s="8"/>
      <c r="Q80" s="8"/>
      <c r="R80" s="36">
        <v>1485</v>
      </c>
      <c r="S80" s="8"/>
      <c r="T80" s="4"/>
      <c r="U80" s="7"/>
    </row>
    <row r="81" spans="1:21" x14ac:dyDescent="0.2">
      <c r="A81" s="51"/>
      <c r="B81" s="59"/>
      <c r="C81" s="60"/>
      <c r="D81" s="4" t="s">
        <v>16</v>
      </c>
      <c r="E81" s="15">
        <v>1</v>
      </c>
      <c r="F81" s="15"/>
      <c r="G81" s="15">
        <v>1</v>
      </c>
      <c r="H81" s="15">
        <v>1</v>
      </c>
      <c r="I81" s="15"/>
      <c r="J81" s="15">
        <v>1</v>
      </c>
      <c r="K81" s="15"/>
      <c r="L81" s="15">
        <v>0</v>
      </c>
      <c r="M81" s="15">
        <v>1</v>
      </c>
      <c r="N81" s="15">
        <v>1</v>
      </c>
      <c r="O81" s="8">
        <f>E81+G81+H81</f>
        <v>3</v>
      </c>
      <c r="P81" s="8">
        <f>J81+L81+M81+N81</f>
        <v>3</v>
      </c>
      <c r="Q81" s="8">
        <f>O81+P81</f>
        <v>6</v>
      </c>
      <c r="R81" s="39"/>
      <c r="S81" s="8">
        <f>Q81</f>
        <v>6</v>
      </c>
      <c r="T81" s="4">
        <v>0.21</v>
      </c>
      <c r="U81" s="7">
        <f>S81*T81</f>
        <v>1.26</v>
      </c>
    </row>
    <row r="82" spans="1:21" x14ac:dyDescent="0.2">
      <c r="A82" s="51">
        <v>27</v>
      </c>
      <c r="B82" s="59">
        <v>20</v>
      </c>
      <c r="C82" s="60"/>
      <c r="D82" s="4" t="s">
        <v>19</v>
      </c>
      <c r="E82" s="14">
        <v>295.07</v>
      </c>
      <c r="F82" s="14">
        <v>37.21</v>
      </c>
      <c r="G82" s="14">
        <v>12.6105669841055</v>
      </c>
      <c r="H82" s="14">
        <v>4.0000000000000001E-3</v>
      </c>
      <c r="I82" s="14">
        <v>19.78</v>
      </c>
      <c r="J82" s="14">
        <v>6.7034940861490506</v>
      </c>
      <c r="K82" s="14">
        <v>92.12</v>
      </c>
      <c r="L82" s="14">
        <v>31.21971057715119</v>
      </c>
      <c r="M82" s="14">
        <v>58</v>
      </c>
      <c r="N82" s="14">
        <v>4.22</v>
      </c>
      <c r="O82" s="8"/>
      <c r="P82" s="8"/>
      <c r="Q82" s="8"/>
      <c r="R82" s="36">
        <v>790</v>
      </c>
      <c r="S82" s="8"/>
      <c r="T82" s="4"/>
      <c r="U82" s="7"/>
    </row>
    <row r="83" spans="1:21" x14ac:dyDescent="0.2">
      <c r="A83" s="51"/>
      <c r="B83" s="59"/>
      <c r="C83" s="60"/>
      <c r="D83" s="4" t="s">
        <v>16</v>
      </c>
      <c r="E83" s="15">
        <v>1</v>
      </c>
      <c r="F83" s="15"/>
      <c r="G83" s="15">
        <v>0</v>
      </c>
      <c r="H83" s="15">
        <v>1</v>
      </c>
      <c r="I83" s="15"/>
      <c r="J83" s="15">
        <v>1</v>
      </c>
      <c r="K83" s="15"/>
      <c r="L83" s="15">
        <v>0</v>
      </c>
      <c r="M83" s="15">
        <v>0</v>
      </c>
      <c r="N83" s="15">
        <v>1</v>
      </c>
      <c r="O83" s="8">
        <f>E83+G83+H83</f>
        <v>2</v>
      </c>
      <c r="P83" s="8">
        <f>J83+L83+M83+N83</f>
        <v>2</v>
      </c>
      <c r="Q83" s="8">
        <f>O83+P83</f>
        <v>4</v>
      </c>
      <c r="R83" s="39"/>
      <c r="S83" s="8">
        <f>Q83</f>
        <v>4</v>
      </c>
      <c r="T83" s="4">
        <v>0.18</v>
      </c>
      <c r="U83" s="7">
        <f>S83*T83</f>
        <v>0.72</v>
      </c>
    </row>
    <row r="98" spans="1:21" x14ac:dyDescent="0.2">
      <c r="A98" s="51" t="s">
        <v>20</v>
      </c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3"/>
      <c r="P98" s="4"/>
      <c r="Q98" s="4"/>
      <c r="R98" s="4"/>
      <c r="S98" s="4"/>
      <c r="T98" s="4"/>
      <c r="U98" s="4"/>
    </row>
    <row r="99" spans="1:21" x14ac:dyDescent="0.2">
      <c r="A99" s="49" t="s">
        <v>14</v>
      </c>
      <c r="B99" s="55" t="s">
        <v>15</v>
      </c>
      <c r="C99" s="55" t="s">
        <v>18</v>
      </c>
      <c r="D99" s="55"/>
      <c r="E99" s="36" t="s">
        <v>11</v>
      </c>
      <c r="F99" s="36"/>
      <c r="G99" s="36"/>
      <c r="H99" s="36"/>
      <c r="I99" s="36" t="s">
        <v>12</v>
      </c>
      <c r="J99" s="36"/>
      <c r="K99" s="36"/>
      <c r="L99" s="36"/>
      <c r="M99" s="36"/>
      <c r="N99" s="36"/>
      <c r="O99" s="49" t="s">
        <v>22</v>
      </c>
      <c r="P99" s="49"/>
      <c r="Q99" s="49"/>
      <c r="R99" s="43" t="s">
        <v>31</v>
      </c>
      <c r="S99" s="43" t="s">
        <v>34</v>
      </c>
      <c r="T99" s="63" t="s">
        <v>50</v>
      </c>
      <c r="U99" s="43" t="s">
        <v>23</v>
      </c>
    </row>
    <row r="100" spans="1:21" ht="38.25" x14ac:dyDescent="0.2">
      <c r="A100" s="49"/>
      <c r="B100" s="55"/>
      <c r="C100" s="55"/>
      <c r="D100" s="55"/>
      <c r="E100" s="5" t="s">
        <v>0</v>
      </c>
      <c r="F100" s="49" t="s">
        <v>3</v>
      </c>
      <c r="G100" s="49"/>
      <c r="H100" s="49" t="s">
        <v>7</v>
      </c>
      <c r="I100" s="55" t="s">
        <v>1</v>
      </c>
      <c r="J100" s="55"/>
      <c r="K100" s="49" t="s">
        <v>4</v>
      </c>
      <c r="L100" s="49"/>
      <c r="M100" s="49" t="s">
        <v>8</v>
      </c>
      <c r="N100" s="49" t="s">
        <v>9</v>
      </c>
      <c r="O100" s="65" t="s">
        <v>24</v>
      </c>
      <c r="P100" s="49" t="s">
        <v>25</v>
      </c>
      <c r="Q100" s="49" t="s">
        <v>34</v>
      </c>
      <c r="R100" s="44"/>
      <c r="S100" s="44"/>
      <c r="T100" s="64"/>
      <c r="U100" s="44"/>
    </row>
    <row r="101" spans="1:21" ht="38.25" x14ac:dyDescent="0.2">
      <c r="A101" s="49"/>
      <c r="B101" s="55"/>
      <c r="C101" s="55"/>
      <c r="D101" s="55"/>
      <c r="E101" s="6" t="s">
        <v>5</v>
      </c>
      <c r="F101" s="6" t="s">
        <v>5</v>
      </c>
      <c r="G101" s="6" t="s">
        <v>2</v>
      </c>
      <c r="H101" s="49"/>
      <c r="I101" s="6" t="s">
        <v>5</v>
      </c>
      <c r="J101" s="6" t="s">
        <v>2</v>
      </c>
      <c r="K101" s="6" t="s">
        <v>5</v>
      </c>
      <c r="L101" s="6" t="s">
        <v>2</v>
      </c>
      <c r="M101" s="49"/>
      <c r="N101" s="49"/>
      <c r="O101" s="65"/>
      <c r="P101" s="49"/>
      <c r="Q101" s="49"/>
      <c r="R101" s="44"/>
      <c r="S101" s="44"/>
      <c r="T101" s="64"/>
      <c r="U101" s="44"/>
    </row>
    <row r="102" spans="1:21" x14ac:dyDescent="0.2">
      <c r="A102" s="86">
        <v>1</v>
      </c>
      <c r="B102" s="87" t="s">
        <v>35</v>
      </c>
      <c r="C102" s="88" t="s">
        <v>6</v>
      </c>
      <c r="D102" s="78" t="s">
        <v>19</v>
      </c>
      <c r="E102" s="93">
        <v>269.93100671140934</v>
      </c>
      <c r="F102" s="93">
        <v>39.238416107382548</v>
      </c>
      <c r="G102" s="93">
        <v>14.561166310928806</v>
      </c>
      <c r="H102" s="93">
        <v>2.2727516778523492E-2</v>
      </c>
      <c r="I102" s="93">
        <v>18.068872483221476</v>
      </c>
      <c r="J102" s="93">
        <v>6.6914230149782181</v>
      </c>
      <c r="K102" s="93">
        <v>70.698335570469794</v>
      </c>
      <c r="L102" s="93">
        <v>26.186847384907264</v>
      </c>
      <c r="M102" s="93">
        <v>81.642953020134229</v>
      </c>
      <c r="N102" s="93">
        <v>4.4080536912751676</v>
      </c>
      <c r="O102" s="91"/>
      <c r="P102" s="91"/>
      <c r="Q102" s="91"/>
      <c r="R102" s="92">
        <v>2980</v>
      </c>
      <c r="S102" s="84"/>
      <c r="T102" s="78"/>
      <c r="U102" s="81"/>
    </row>
    <row r="103" spans="1:21" x14ac:dyDescent="0.2">
      <c r="A103" s="86"/>
      <c r="B103" s="87"/>
      <c r="C103" s="88"/>
      <c r="D103" s="78" t="s">
        <v>16</v>
      </c>
      <c r="E103" s="91">
        <v>1</v>
      </c>
      <c r="F103" s="91"/>
      <c r="G103" s="91">
        <v>1</v>
      </c>
      <c r="H103" s="91">
        <v>1</v>
      </c>
      <c r="I103" s="91"/>
      <c r="J103" s="91">
        <v>1</v>
      </c>
      <c r="K103" s="91"/>
      <c r="L103" s="91">
        <v>1</v>
      </c>
      <c r="M103" s="91">
        <v>1</v>
      </c>
      <c r="N103" s="91">
        <v>0</v>
      </c>
      <c r="O103" s="91">
        <f>E103+G103+H103</f>
        <v>3</v>
      </c>
      <c r="P103" s="91">
        <f>J103+L103+M103+N103</f>
        <v>3</v>
      </c>
      <c r="Q103" s="91">
        <f>SUM(O103:P103)</f>
        <v>6</v>
      </c>
      <c r="R103" s="92"/>
      <c r="S103" s="84">
        <f>Q103</f>
        <v>6</v>
      </c>
      <c r="T103" s="78">
        <v>1</v>
      </c>
      <c r="U103" s="81">
        <f>S103*T103</f>
        <v>6</v>
      </c>
    </row>
    <row r="104" spans="1:21" x14ac:dyDescent="0.2">
      <c r="A104" s="86">
        <v>2</v>
      </c>
      <c r="B104" s="87" t="s">
        <v>37</v>
      </c>
      <c r="C104" s="88" t="s">
        <v>6</v>
      </c>
      <c r="D104" s="78" t="s">
        <v>19</v>
      </c>
      <c r="E104" s="93">
        <v>267.75884406630485</v>
      </c>
      <c r="F104" s="93">
        <v>37.929712483497148</v>
      </c>
      <c r="G104" s="93">
        <v>14.288498876068266</v>
      </c>
      <c r="H104" s="93">
        <v>2.6612879565791406E-2</v>
      </c>
      <c r="I104" s="93">
        <v>21.003258031392111</v>
      </c>
      <c r="J104" s="93">
        <v>8.0002497095160319</v>
      </c>
      <c r="K104" s="93">
        <v>77.472699134516645</v>
      </c>
      <c r="L104" s="93">
        <v>28.999313311449765</v>
      </c>
      <c r="M104" s="93">
        <v>75.980049875311721</v>
      </c>
      <c r="N104" s="93">
        <v>4.2252677130702647</v>
      </c>
      <c r="O104" s="91"/>
      <c r="P104" s="91"/>
      <c r="Q104" s="91"/>
      <c r="R104" s="92">
        <v>6817</v>
      </c>
      <c r="S104" s="84"/>
      <c r="T104" s="78"/>
      <c r="U104" s="81"/>
    </row>
    <row r="105" spans="1:21" x14ac:dyDescent="0.2">
      <c r="A105" s="86"/>
      <c r="B105" s="87"/>
      <c r="C105" s="88"/>
      <c r="D105" s="78" t="s">
        <v>16</v>
      </c>
      <c r="E105" s="91">
        <v>1</v>
      </c>
      <c r="F105" s="91"/>
      <c r="G105" s="91">
        <v>1</v>
      </c>
      <c r="H105" s="91">
        <v>1</v>
      </c>
      <c r="I105" s="91"/>
      <c r="J105" s="91">
        <v>1</v>
      </c>
      <c r="K105" s="91"/>
      <c r="L105" s="91">
        <v>0</v>
      </c>
      <c r="M105" s="91">
        <v>1</v>
      </c>
      <c r="N105" s="91">
        <v>1</v>
      </c>
      <c r="O105" s="91">
        <f>E105+G105+H105</f>
        <v>3</v>
      </c>
      <c r="P105" s="91">
        <f>J105+L105+M105+N105</f>
        <v>3</v>
      </c>
      <c r="Q105" s="91">
        <f>SUM(O105:P105)</f>
        <v>6</v>
      </c>
      <c r="R105" s="92"/>
      <c r="S105" s="84">
        <f>Q105</f>
        <v>6</v>
      </c>
      <c r="T105" s="78">
        <v>1</v>
      </c>
      <c r="U105" s="81">
        <f>S105*T105</f>
        <v>6</v>
      </c>
    </row>
    <row r="106" spans="1:21" x14ac:dyDescent="0.2">
      <c r="A106" s="99" t="s">
        <v>58</v>
      </c>
      <c r="B106" s="100" t="s">
        <v>36</v>
      </c>
      <c r="C106" s="101" t="s">
        <v>6</v>
      </c>
      <c r="D106" s="102" t="s">
        <v>19</v>
      </c>
      <c r="E106" s="103">
        <v>261.2721363359708</v>
      </c>
      <c r="F106" s="103">
        <v>37.224601339014001</v>
      </c>
      <c r="G106" s="103">
        <v>13.836311445734335</v>
      </c>
      <c r="H106" s="103">
        <v>4.4282410225197799E-2</v>
      </c>
      <c r="I106" s="103">
        <v>20.377060255629949</v>
      </c>
      <c r="J106" s="103">
        <v>7.5653914277954799</v>
      </c>
      <c r="K106" s="103">
        <v>74.390115642118076</v>
      </c>
      <c r="L106" s="103">
        <v>28.522261025538583</v>
      </c>
      <c r="M106" s="103">
        <v>76.9403530127815</v>
      </c>
      <c r="N106" s="103">
        <v>4.2757455873402312</v>
      </c>
      <c r="O106" s="104"/>
      <c r="P106" s="104"/>
      <c r="Q106" s="104"/>
      <c r="R106" s="105">
        <v>1643</v>
      </c>
      <c r="S106" s="106"/>
      <c r="T106" s="102"/>
      <c r="U106" s="107"/>
    </row>
    <row r="107" spans="1:21" x14ac:dyDescent="0.2">
      <c r="A107" s="99"/>
      <c r="B107" s="108"/>
      <c r="C107" s="101"/>
      <c r="D107" s="102" t="s">
        <v>16</v>
      </c>
      <c r="E107" s="104">
        <v>1</v>
      </c>
      <c r="F107" s="104"/>
      <c r="G107" s="104">
        <v>1</v>
      </c>
      <c r="H107" s="104">
        <v>1</v>
      </c>
      <c r="I107" s="104"/>
      <c r="J107" s="104">
        <v>1</v>
      </c>
      <c r="K107" s="104"/>
      <c r="L107" s="104">
        <v>0</v>
      </c>
      <c r="M107" s="104">
        <v>1</v>
      </c>
      <c r="N107" s="104">
        <v>1</v>
      </c>
      <c r="O107" s="104">
        <f>E107+G107+H107</f>
        <v>3</v>
      </c>
      <c r="P107" s="104">
        <f>J107+L107+M107+N107</f>
        <v>3</v>
      </c>
      <c r="Q107" s="104">
        <f>SUM(O107:P107)</f>
        <v>6</v>
      </c>
      <c r="R107" s="105"/>
      <c r="S107" s="106">
        <f>Q107</f>
        <v>6</v>
      </c>
      <c r="T107" s="102">
        <v>1</v>
      </c>
      <c r="U107" s="107">
        <f>S107*T107</f>
        <v>6</v>
      </c>
    </row>
    <row r="108" spans="1:21" x14ac:dyDescent="0.2">
      <c r="A108" s="86">
        <v>3</v>
      </c>
      <c r="B108" s="87" t="s">
        <v>42</v>
      </c>
      <c r="C108" s="88" t="s">
        <v>41</v>
      </c>
      <c r="D108" s="78" t="s">
        <v>19</v>
      </c>
      <c r="E108" s="89">
        <v>239.7103048327138</v>
      </c>
      <c r="F108" s="89">
        <v>31.083784386617101</v>
      </c>
      <c r="G108" s="89">
        <v>13.019241635687735</v>
      </c>
      <c r="H108" s="89">
        <v>5.6113011152416355E-2</v>
      </c>
      <c r="I108" s="89">
        <v>15.597315985130114</v>
      </c>
      <c r="J108" s="89">
        <v>6.5372936802973989</v>
      </c>
      <c r="K108" s="89">
        <v>72.938453531598512</v>
      </c>
      <c r="L108" s="89">
        <v>30.455457249070633</v>
      </c>
      <c r="M108" s="89">
        <v>70.362825278810419</v>
      </c>
      <c r="N108" s="89">
        <v>4.2685501858736066</v>
      </c>
      <c r="O108" s="91"/>
      <c r="P108" s="91"/>
      <c r="Q108" s="91"/>
      <c r="R108" s="92">
        <v>13450</v>
      </c>
      <c r="S108" s="84"/>
      <c r="T108" s="78"/>
      <c r="U108" s="81"/>
    </row>
    <row r="109" spans="1:21" x14ac:dyDescent="0.2">
      <c r="A109" s="86"/>
      <c r="B109" s="94"/>
      <c r="C109" s="88"/>
      <c r="D109" s="78" t="s">
        <v>16</v>
      </c>
      <c r="E109" s="91">
        <v>1</v>
      </c>
      <c r="F109" s="91"/>
      <c r="G109" s="91">
        <v>1</v>
      </c>
      <c r="H109" s="91">
        <v>1</v>
      </c>
      <c r="I109" s="91"/>
      <c r="J109" s="91">
        <v>1</v>
      </c>
      <c r="K109" s="91"/>
      <c r="L109" s="91">
        <v>0</v>
      </c>
      <c r="M109" s="91">
        <v>1</v>
      </c>
      <c r="N109" s="91">
        <v>1</v>
      </c>
      <c r="O109" s="91">
        <f>E109+G109+H109</f>
        <v>3</v>
      </c>
      <c r="P109" s="91">
        <f>J109+L109+M109+N109</f>
        <v>3</v>
      </c>
      <c r="Q109" s="91">
        <f>SUM(O109:P109)</f>
        <v>6</v>
      </c>
      <c r="R109" s="92"/>
      <c r="S109" s="84">
        <f>Q109</f>
        <v>6</v>
      </c>
      <c r="T109" s="78">
        <v>1</v>
      </c>
      <c r="U109" s="81">
        <f>S109*T109</f>
        <v>6</v>
      </c>
    </row>
    <row r="110" spans="1:21" x14ac:dyDescent="0.2">
      <c r="A110" s="51">
        <v>4</v>
      </c>
      <c r="B110" s="59">
        <v>6</v>
      </c>
      <c r="C110" s="60"/>
      <c r="D110" s="4" t="s">
        <v>19</v>
      </c>
      <c r="E110" s="14">
        <v>245.24130196078431</v>
      </c>
      <c r="F110" s="14">
        <v>30.130724705882354</v>
      </c>
      <c r="G110" s="14">
        <v>12.339481475776664</v>
      </c>
      <c r="H110" s="14">
        <v>1.5557019607843137E-2</v>
      </c>
      <c r="I110" s="14">
        <v>14.408629019607842</v>
      </c>
      <c r="J110" s="14">
        <v>5.9067084503276606</v>
      </c>
      <c r="K110" s="14">
        <v>73.176174117647037</v>
      </c>
      <c r="L110" s="14">
        <v>29.863697112364946</v>
      </c>
      <c r="M110" s="14">
        <v>72.01835294117646</v>
      </c>
      <c r="N110" s="14">
        <v>4.1940815686274515</v>
      </c>
      <c r="O110" s="15"/>
      <c r="P110" s="15"/>
      <c r="Q110" s="15"/>
      <c r="R110" s="36">
        <v>6375</v>
      </c>
      <c r="S110" s="8"/>
      <c r="T110" s="4"/>
      <c r="U110" s="7"/>
    </row>
    <row r="111" spans="1:21" x14ac:dyDescent="0.2">
      <c r="A111" s="51"/>
      <c r="B111" s="59"/>
      <c r="C111" s="60"/>
      <c r="D111" s="4" t="s">
        <v>16</v>
      </c>
      <c r="E111" s="15">
        <v>1</v>
      </c>
      <c r="F111" s="15"/>
      <c r="G111" s="15">
        <v>1</v>
      </c>
      <c r="H111" s="15">
        <v>1</v>
      </c>
      <c r="I111" s="15"/>
      <c r="J111" s="15">
        <v>1</v>
      </c>
      <c r="K111" s="15"/>
      <c r="L111" s="15">
        <v>0</v>
      </c>
      <c r="M111" s="15">
        <v>1</v>
      </c>
      <c r="N111" s="15">
        <v>1</v>
      </c>
      <c r="O111" s="15">
        <f>E111+G111+H111</f>
        <v>3</v>
      </c>
      <c r="P111" s="15">
        <f>J111+L111+M111+N111</f>
        <v>3</v>
      </c>
      <c r="Q111" s="15">
        <f>SUM(O111:P111)</f>
        <v>6</v>
      </c>
      <c r="R111" s="39"/>
      <c r="S111" s="8">
        <f>Q111</f>
        <v>6</v>
      </c>
      <c r="T111" s="4">
        <v>1</v>
      </c>
      <c r="U111" s="7">
        <f>S111*T111</f>
        <v>6</v>
      </c>
    </row>
    <row r="112" spans="1:21" x14ac:dyDescent="0.2">
      <c r="A112" s="51">
        <v>5</v>
      </c>
      <c r="B112" s="59">
        <v>25</v>
      </c>
      <c r="C112" s="60"/>
      <c r="D112" s="4" t="s">
        <v>19</v>
      </c>
      <c r="E112" s="20">
        <v>239.86065197334696</v>
      </c>
      <c r="F112" s="20">
        <v>41.796005710206998</v>
      </c>
      <c r="G112" s="20">
        <v>18.18412276945039</v>
      </c>
      <c r="H112" s="20">
        <v>5.6054389721627414E-2</v>
      </c>
      <c r="I112" s="20">
        <v>21.976124768022842</v>
      </c>
      <c r="J112" s="20">
        <v>9.5254917915774442</v>
      </c>
      <c r="K112" s="20">
        <v>98.06970877944326</v>
      </c>
      <c r="L112" s="20">
        <v>40.445277658815129</v>
      </c>
      <c r="M112" s="20">
        <v>98.342755174875109</v>
      </c>
      <c r="N112" s="20">
        <v>5.8943369022127046</v>
      </c>
      <c r="O112" s="15"/>
      <c r="P112" s="15"/>
      <c r="Q112" s="15"/>
      <c r="R112" s="36">
        <v>9755</v>
      </c>
      <c r="S112" s="8"/>
      <c r="T112" s="4"/>
      <c r="U112" s="7"/>
    </row>
    <row r="113" spans="1:21" x14ac:dyDescent="0.2">
      <c r="A113" s="51"/>
      <c r="B113" s="59"/>
      <c r="C113" s="60"/>
      <c r="D113" s="4" t="s">
        <v>16</v>
      </c>
      <c r="E113" s="15">
        <v>1</v>
      </c>
      <c r="F113" s="15"/>
      <c r="G113" s="15">
        <v>1</v>
      </c>
      <c r="H113" s="15">
        <v>1</v>
      </c>
      <c r="I113" s="15"/>
      <c r="J113" s="15">
        <v>1</v>
      </c>
      <c r="K113" s="15"/>
      <c r="L113" s="15">
        <v>0</v>
      </c>
      <c r="M113" s="15">
        <v>1</v>
      </c>
      <c r="N113" s="15">
        <v>0</v>
      </c>
      <c r="O113" s="15">
        <f t="shared" ref="O113" si="16">E113+G113+H113</f>
        <v>3</v>
      </c>
      <c r="P113" s="15">
        <f t="shared" ref="P113" si="17">J113+L113+M113+N113</f>
        <v>2</v>
      </c>
      <c r="Q113" s="15">
        <f t="shared" ref="Q113" si="18">SUM(O113:P113)</f>
        <v>5</v>
      </c>
      <c r="R113" s="39"/>
      <c r="S113" s="8">
        <f>Q113</f>
        <v>5</v>
      </c>
      <c r="T113" s="4">
        <v>1</v>
      </c>
      <c r="U113" s="7">
        <f>S113*T113</f>
        <v>5</v>
      </c>
    </row>
    <row r="114" spans="1:21" x14ac:dyDescent="0.2">
      <c r="A114" s="51">
        <v>6</v>
      </c>
      <c r="B114" s="59">
        <v>29</v>
      </c>
      <c r="C114" s="60"/>
      <c r="D114" s="4" t="s">
        <v>19</v>
      </c>
      <c r="E114" s="19">
        <v>299.2416616314199</v>
      </c>
      <c r="F114" s="19">
        <v>42.123051359516616</v>
      </c>
      <c r="G114" s="19">
        <v>17.808448687261549</v>
      </c>
      <c r="H114" s="19">
        <v>2.9743202416918427E-2</v>
      </c>
      <c r="I114" s="19">
        <v>18.9995166163142</v>
      </c>
      <c r="J114" s="19">
        <v>8.0388684461616862</v>
      </c>
      <c r="K114" s="19">
        <v>90.105015105740151</v>
      </c>
      <c r="L114" s="19">
        <v>38.911545038208018</v>
      </c>
      <c r="M114" s="19">
        <v>93.767371601208453</v>
      </c>
      <c r="N114" s="19">
        <v>5.3160120845921437</v>
      </c>
      <c r="O114" s="15"/>
      <c r="P114" s="15"/>
      <c r="Q114" s="15"/>
      <c r="R114" s="39">
        <v>4280</v>
      </c>
      <c r="S114" s="8"/>
      <c r="T114" s="4"/>
      <c r="U114" s="7"/>
    </row>
    <row r="115" spans="1:21" x14ac:dyDescent="0.2">
      <c r="A115" s="51"/>
      <c r="B115" s="54"/>
      <c r="C115" s="60"/>
      <c r="D115" s="4" t="s">
        <v>16</v>
      </c>
      <c r="E115" s="15">
        <v>1</v>
      </c>
      <c r="F115" s="15"/>
      <c r="G115" s="15">
        <v>1</v>
      </c>
      <c r="H115" s="15">
        <v>1</v>
      </c>
      <c r="I115" s="15"/>
      <c r="J115" s="15">
        <v>1</v>
      </c>
      <c r="K115" s="15"/>
      <c r="L115" s="15">
        <v>0</v>
      </c>
      <c r="M115" s="15">
        <v>1</v>
      </c>
      <c r="N115" s="15">
        <v>0</v>
      </c>
      <c r="O115" s="15">
        <f>E115+G115+H115</f>
        <v>3</v>
      </c>
      <c r="P115" s="15">
        <f>J115+L115+M115+N115</f>
        <v>2</v>
      </c>
      <c r="Q115" s="15">
        <f>SUM(O115:P115)</f>
        <v>5</v>
      </c>
      <c r="R115" s="39"/>
      <c r="S115" s="8">
        <f>Q115</f>
        <v>5</v>
      </c>
      <c r="T115" s="4">
        <v>1</v>
      </c>
      <c r="U115" s="7">
        <f>S115*T115</f>
        <v>5</v>
      </c>
    </row>
    <row r="116" spans="1:21" x14ac:dyDescent="0.2">
      <c r="A116" s="51">
        <v>7</v>
      </c>
      <c r="B116" s="61">
        <v>14</v>
      </c>
      <c r="C116" s="62"/>
      <c r="D116" s="9" t="s">
        <v>19</v>
      </c>
      <c r="E116" s="10">
        <v>268.22132560666427</v>
      </c>
      <c r="F116" s="10">
        <v>34.967042134492338</v>
      </c>
      <c r="G116" s="10">
        <v>13.045481332446219</v>
      </c>
      <c r="H116" s="10">
        <v>7.747905348303756E-2</v>
      </c>
      <c r="I116" s="10">
        <v>19.102208137148377</v>
      </c>
      <c r="J116" s="10">
        <v>7.1238625087737857</v>
      </c>
      <c r="K116" s="10">
        <v>80.646532657249793</v>
      </c>
      <c r="L116" s="10">
        <v>29.969140122814395</v>
      </c>
      <c r="M116" s="10">
        <v>68.777375347096466</v>
      </c>
      <c r="N116" s="10">
        <v>4.4194567185802249</v>
      </c>
      <c r="O116" s="10"/>
      <c r="P116" s="9"/>
      <c r="Q116" s="9"/>
      <c r="R116" s="37">
        <v>8283</v>
      </c>
      <c r="S116" s="12"/>
      <c r="T116" s="9"/>
      <c r="U116" s="9"/>
    </row>
    <row r="117" spans="1:21" x14ac:dyDescent="0.2">
      <c r="A117" s="51"/>
      <c r="B117" s="61"/>
      <c r="C117" s="62"/>
      <c r="D117" s="9" t="s">
        <v>16</v>
      </c>
      <c r="E117" s="17">
        <v>1</v>
      </c>
      <c r="F117" s="17"/>
      <c r="G117" s="17">
        <v>1</v>
      </c>
      <c r="H117" s="17">
        <v>1</v>
      </c>
      <c r="I117" s="17"/>
      <c r="J117" s="17">
        <v>1</v>
      </c>
      <c r="K117" s="17"/>
      <c r="L117" s="17">
        <v>0</v>
      </c>
      <c r="M117" s="17">
        <v>1</v>
      </c>
      <c r="N117" s="17">
        <v>0</v>
      </c>
      <c r="O117" s="17">
        <f>E117+G117+H117</f>
        <v>3</v>
      </c>
      <c r="P117" s="17">
        <f>J117+L117+M117+N117</f>
        <v>2</v>
      </c>
      <c r="Q117" s="17">
        <f>SUM(O117:P117)</f>
        <v>5</v>
      </c>
      <c r="R117" s="38"/>
      <c r="S117" s="11">
        <f>Q117</f>
        <v>5</v>
      </c>
      <c r="T117" s="9">
        <v>1</v>
      </c>
      <c r="U117" s="12">
        <f>S117*T117</f>
        <v>5</v>
      </c>
    </row>
    <row r="118" spans="1:21" x14ac:dyDescent="0.2">
      <c r="A118" s="51">
        <v>8</v>
      </c>
      <c r="B118" s="59">
        <v>40</v>
      </c>
      <c r="C118" s="60"/>
      <c r="D118" s="4" t="s">
        <v>19</v>
      </c>
      <c r="E118" s="14">
        <v>280.93158730158729</v>
      </c>
      <c r="F118" s="14">
        <v>36.754126984126984</v>
      </c>
      <c r="G118" s="14">
        <v>13.15540275912128</v>
      </c>
      <c r="H118" s="14">
        <v>1.8793650793650793E-2</v>
      </c>
      <c r="I118" s="14">
        <v>19.643650793650792</v>
      </c>
      <c r="J118" s="14">
        <v>7.0093657151295607</v>
      </c>
      <c r="K118" s="14">
        <v>84.327777777777783</v>
      </c>
      <c r="L118" s="14">
        <v>30.034828644205156</v>
      </c>
      <c r="M118" s="14">
        <v>75.063492063492049</v>
      </c>
      <c r="N118" s="14">
        <v>4.0750793650793646</v>
      </c>
      <c r="O118" s="15"/>
      <c r="P118" s="15"/>
      <c r="Q118" s="15"/>
      <c r="R118" s="36">
        <v>3307.5</v>
      </c>
      <c r="S118" s="8"/>
      <c r="T118" s="4"/>
      <c r="U118" s="7"/>
    </row>
    <row r="119" spans="1:21" x14ac:dyDescent="0.2">
      <c r="A119" s="51"/>
      <c r="B119" s="59"/>
      <c r="C119" s="60"/>
      <c r="D119" s="4" t="s">
        <v>16</v>
      </c>
      <c r="E119" s="15">
        <v>1</v>
      </c>
      <c r="F119" s="15"/>
      <c r="G119" s="15">
        <v>1</v>
      </c>
      <c r="H119" s="15">
        <v>1</v>
      </c>
      <c r="I119" s="15"/>
      <c r="J119" s="15">
        <v>1</v>
      </c>
      <c r="K119" s="15"/>
      <c r="L119" s="15">
        <v>0</v>
      </c>
      <c r="M119" s="15">
        <v>1</v>
      </c>
      <c r="N119" s="15">
        <v>1</v>
      </c>
      <c r="O119" s="15">
        <f>E119+G119+H119</f>
        <v>3</v>
      </c>
      <c r="P119" s="15">
        <f>J119+L119+M119+N119</f>
        <v>3</v>
      </c>
      <c r="Q119" s="15">
        <f>SUM(O119:P119)</f>
        <v>6</v>
      </c>
      <c r="R119" s="39"/>
      <c r="S119" s="8">
        <f>Q119</f>
        <v>6</v>
      </c>
      <c r="T119" s="4">
        <v>0.74</v>
      </c>
      <c r="U119" s="7">
        <f>S119*T119</f>
        <v>4.4399999999999995</v>
      </c>
    </row>
    <row r="120" spans="1:21" x14ac:dyDescent="0.2">
      <c r="A120" s="51">
        <v>9</v>
      </c>
      <c r="B120" s="59">
        <v>22</v>
      </c>
      <c r="C120" s="60"/>
      <c r="D120" s="4" t="s">
        <v>19</v>
      </c>
      <c r="E120" s="14">
        <v>283.57</v>
      </c>
      <c r="F120" s="14">
        <v>39.880000000000003</v>
      </c>
      <c r="G120" s="14">
        <v>14.06</v>
      </c>
      <c r="H120" s="14">
        <v>0.14000000000000001</v>
      </c>
      <c r="I120" s="14">
        <v>21.35</v>
      </c>
      <c r="J120" s="14">
        <v>7.53</v>
      </c>
      <c r="K120" s="14">
        <v>87.05</v>
      </c>
      <c r="L120" s="14">
        <v>30.69</v>
      </c>
      <c r="M120" s="14">
        <v>65</v>
      </c>
      <c r="N120" s="14">
        <v>4.4400000000000004</v>
      </c>
      <c r="O120" s="15"/>
      <c r="P120" s="15"/>
      <c r="Q120" s="15"/>
      <c r="R120" s="36">
        <v>661</v>
      </c>
      <c r="S120" s="8"/>
      <c r="T120" s="4"/>
      <c r="U120" s="7"/>
    </row>
    <row r="121" spans="1:21" x14ac:dyDescent="0.2">
      <c r="A121" s="51"/>
      <c r="B121" s="59"/>
      <c r="C121" s="60"/>
      <c r="D121" s="4" t="s">
        <v>16</v>
      </c>
      <c r="E121" s="15">
        <v>1</v>
      </c>
      <c r="F121" s="15"/>
      <c r="G121" s="15">
        <v>1</v>
      </c>
      <c r="H121" s="15">
        <v>0</v>
      </c>
      <c r="I121" s="15"/>
      <c r="J121" s="15">
        <v>1</v>
      </c>
      <c r="K121" s="15"/>
      <c r="L121" s="15">
        <v>0</v>
      </c>
      <c r="M121" s="15">
        <v>1</v>
      </c>
      <c r="N121" s="15">
        <v>0</v>
      </c>
      <c r="O121" s="15">
        <f>E121+G121+H121</f>
        <v>2</v>
      </c>
      <c r="P121" s="15">
        <f>J121+L121+M121+N121</f>
        <v>2</v>
      </c>
      <c r="Q121" s="15">
        <f>SUM(O121:P121)</f>
        <v>4</v>
      </c>
      <c r="R121" s="39"/>
      <c r="S121" s="8">
        <f>Q121</f>
        <v>4</v>
      </c>
      <c r="T121" s="4">
        <v>1</v>
      </c>
      <c r="U121" s="7">
        <f>S121*T121</f>
        <v>4</v>
      </c>
    </row>
    <row r="122" spans="1:21" x14ac:dyDescent="0.2">
      <c r="A122" s="51">
        <v>10</v>
      </c>
      <c r="B122" s="59">
        <v>19</v>
      </c>
      <c r="C122" s="60"/>
      <c r="D122" s="4" t="s">
        <v>19</v>
      </c>
      <c r="E122" s="19">
        <v>239.78</v>
      </c>
      <c r="F122" s="19">
        <v>31.75</v>
      </c>
      <c r="G122" s="19">
        <v>13.241304529151723</v>
      </c>
      <c r="H122" s="19">
        <v>8.5999999999999993E-2</v>
      </c>
      <c r="I122" s="19">
        <v>18.72</v>
      </c>
      <c r="J122" s="19">
        <v>7.8071565601801645</v>
      </c>
      <c r="K122" s="19">
        <v>80.73</v>
      </c>
      <c r="L122" s="19">
        <v>33.668362665776961</v>
      </c>
      <c r="M122" s="19">
        <v>60</v>
      </c>
      <c r="N122" s="19">
        <v>5.63</v>
      </c>
      <c r="O122" s="15"/>
      <c r="P122" s="15"/>
      <c r="Q122" s="15"/>
      <c r="R122" s="39">
        <v>5100</v>
      </c>
      <c r="S122" s="8"/>
      <c r="T122" s="4"/>
      <c r="U122" s="7"/>
    </row>
    <row r="123" spans="1:21" x14ac:dyDescent="0.2">
      <c r="A123" s="51"/>
      <c r="B123" s="59"/>
      <c r="C123" s="60"/>
      <c r="D123" s="4" t="s">
        <v>16</v>
      </c>
      <c r="E123" s="15">
        <v>1</v>
      </c>
      <c r="F123" s="15"/>
      <c r="G123" s="15">
        <v>1</v>
      </c>
      <c r="H123" s="15">
        <v>1</v>
      </c>
      <c r="I123" s="15"/>
      <c r="J123" s="15">
        <v>1</v>
      </c>
      <c r="K123" s="15"/>
      <c r="L123" s="15">
        <v>0</v>
      </c>
      <c r="M123" s="15">
        <v>0</v>
      </c>
      <c r="N123" s="15">
        <v>0</v>
      </c>
      <c r="O123" s="15">
        <f>E123+G123+H123</f>
        <v>3</v>
      </c>
      <c r="P123" s="15">
        <f>J123+L123+M123+N123</f>
        <v>1</v>
      </c>
      <c r="Q123" s="15">
        <f>SUM(O123:P123)</f>
        <v>4</v>
      </c>
      <c r="R123" s="39"/>
      <c r="S123" s="8">
        <f>Q123</f>
        <v>4</v>
      </c>
      <c r="T123" s="4">
        <v>0.93</v>
      </c>
      <c r="U123" s="7">
        <f>S123*T123</f>
        <v>3.72</v>
      </c>
    </row>
    <row r="124" spans="1:21" x14ac:dyDescent="0.2">
      <c r="A124" s="51">
        <v>11</v>
      </c>
      <c r="B124" s="59">
        <v>30</v>
      </c>
      <c r="C124" s="60"/>
      <c r="D124" s="4" t="s">
        <v>19</v>
      </c>
      <c r="E124" s="19">
        <v>217.47425712553058</v>
      </c>
      <c r="F124" s="19">
        <v>32.894257125530622</v>
      </c>
      <c r="G124" s="19">
        <v>15.148429351121891</v>
      </c>
      <c r="H124" s="19">
        <v>0.11840994542146754</v>
      </c>
      <c r="I124" s="19">
        <v>17.700691328077621</v>
      </c>
      <c r="J124" s="19">
        <v>8.1621043056397813</v>
      </c>
      <c r="K124" s="19">
        <v>67.327835051546387</v>
      </c>
      <c r="L124" s="19">
        <v>31.05258338386901</v>
      </c>
      <c r="M124" s="19">
        <v>59.508186779866591</v>
      </c>
      <c r="N124" s="19">
        <v>4.5128198908429349</v>
      </c>
      <c r="O124" s="15"/>
      <c r="P124" s="15"/>
      <c r="Q124" s="15"/>
      <c r="R124" s="39">
        <v>1649</v>
      </c>
      <c r="S124" s="8"/>
      <c r="T124" s="4"/>
      <c r="U124" s="7"/>
    </row>
    <row r="125" spans="1:21" x14ac:dyDescent="0.2">
      <c r="A125" s="51"/>
      <c r="B125" s="54"/>
      <c r="C125" s="60"/>
      <c r="D125" s="4" t="s">
        <v>16</v>
      </c>
      <c r="E125" s="15">
        <v>1</v>
      </c>
      <c r="F125" s="15"/>
      <c r="G125" s="15">
        <v>1</v>
      </c>
      <c r="H125" s="15">
        <v>0</v>
      </c>
      <c r="I125" s="15"/>
      <c r="J125" s="15">
        <v>1</v>
      </c>
      <c r="K125" s="15"/>
      <c r="L125" s="15">
        <v>0</v>
      </c>
      <c r="M125" s="15">
        <v>0</v>
      </c>
      <c r="N125" s="15">
        <v>0</v>
      </c>
      <c r="O125" s="15">
        <f>E125+G125+H125</f>
        <v>2</v>
      </c>
      <c r="P125" s="15">
        <f>J125+L125+M125+N125</f>
        <v>1</v>
      </c>
      <c r="Q125" s="15">
        <f>SUM(O125:P125)</f>
        <v>3</v>
      </c>
      <c r="R125" s="39"/>
      <c r="S125" s="8">
        <f>Q125</f>
        <v>3</v>
      </c>
      <c r="T125" s="4">
        <v>1</v>
      </c>
      <c r="U125" s="7">
        <f>S125*T125</f>
        <v>3</v>
      </c>
    </row>
    <row r="126" spans="1:21" x14ac:dyDescent="0.2">
      <c r="A126" s="51">
        <v>12</v>
      </c>
      <c r="B126" s="59">
        <v>23</v>
      </c>
      <c r="C126" s="60"/>
      <c r="D126" s="4" t="s">
        <v>19</v>
      </c>
      <c r="E126" s="19">
        <v>246.72242327325634</v>
      </c>
      <c r="F126" s="19">
        <v>35.076683096913371</v>
      </c>
      <c r="G126" s="19">
        <v>14.344127629153029</v>
      </c>
      <c r="H126" s="19">
        <v>0.26554765398652969</v>
      </c>
      <c r="I126" s="19">
        <v>21.525375826215651</v>
      </c>
      <c r="J126" s="19">
        <v>8.7201854987395127</v>
      </c>
      <c r="K126" s="19">
        <v>73.250767079304168</v>
      </c>
      <c r="L126" s="19">
        <v>29.681715769274188</v>
      </c>
      <c r="M126" s="19">
        <v>56.610816370044276</v>
      </c>
      <c r="N126" s="19">
        <v>4.5879942556847402</v>
      </c>
      <c r="O126" s="15"/>
      <c r="P126" s="15"/>
      <c r="Q126" s="15"/>
      <c r="R126" s="39">
        <v>3986.55</v>
      </c>
      <c r="S126" s="8"/>
      <c r="T126" s="4"/>
      <c r="U126" s="7"/>
    </row>
    <row r="127" spans="1:21" x14ac:dyDescent="0.2">
      <c r="A127" s="51"/>
      <c r="B127" s="59"/>
      <c r="C127" s="60"/>
      <c r="D127" s="4" t="s">
        <v>16</v>
      </c>
      <c r="E127" s="15">
        <v>1</v>
      </c>
      <c r="F127" s="15"/>
      <c r="G127" s="15">
        <v>1</v>
      </c>
      <c r="H127" s="15">
        <v>0</v>
      </c>
      <c r="I127" s="15"/>
      <c r="J127" s="15">
        <v>1</v>
      </c>
      <c r="K127" s="15"/>
      <c r="L127" s="15">
        <v>0</v>
      </c>
      <c r="M127" s="15">
        <v>0</v>
      </c>
      <c r="N127" s="15">
        <v>0</v>
      </c>
      <c r="O127" s="15">
        <f>E127+G127+H127</f>
        <v>2</v>
      </c>
      <c r="P127" s="15">
        <f>J127+L127+M127+N127</f>
        <v>1</v>
      </c>
      <c r="Q127" s="15">
        <f>SUM(O127:P127)</f>
        <v>3</v>
      </c>
      <c r="R127" s="39"/>
      <c r="S127" s="8">
        <f>Q127</f>
        <v>3</v>
      </c>
      <c r="T127" s="4">
        <v>1</v>
      </c>
      <c r="U127" s="7">
        <f>S127*T127</f>
        <v>3</v>
      </c>
    </row>
    <row r="128" spans="1:21" x14ac:dyDescent="0.2">
      <c r="A128" s="51">
        <v>13</v>
      </c>
      <c r="B128" s="125">
        <v>2</v>
      </c>
      <c r="C128" s="62"/>
      <c r="D128" s="9" t="s">
        <v>19</v>
      </c>
      <c r="E128" s="16">
        <v>288.9626032110092</v>
      </c>
      <c r="F128" s="16">
        <v>40.120986238532112</v>
      </c>
      <c r="G128" s="16">
        <v>13.892533327725198</v>
      </c>
      <c r="H128" s="16">
        <v>0.26635321100917425</v>
      </c>
      <c r="I128" s="16">
        <v>22.344048165137611</v>
      </c>
      <c r="J128" s="16">
        <v>7.743483973232955</v>
      </c>
      <c r="K128" s="16">
        <v>90.370665137614679</v>
      </c>
      <c r="L128" s="16">
        <v>31.234981908778447</v>
      </c>
      <c r="M128" s="16">
        <v>63.693807339449535</v>
      </c>
      <c r="N128" s="16">
        <v>4.5748279816513762</v>
      </c>
      <c r="O128" s="17"/>
      <c r="P128" s="17"/>
      <c r="Q128" s="17"/>
      <c r="R128" s="38">
        <v>1744</v>
      </c>
      <c r="S128" s="11"/>
      <c r="T128" s="9"/>
      <c r="U128" s="12"/>
    </row>
    <row r="129" spans="1:21" x14ac:dyDescent="0.2">
      <c r="A129" s="51"/>
      <c r="B129" s="126"/>
      <c r="C129" s="62"/>
      <c r="D129" s="9" t="s">
        <v>16</v>
      </c>
      <c r="E129" s="17">
        <v>1</v>
      </c>
      <c r="F129" s="17"/>
      <c r="G129" s="17">
        <v>1</v>
      </c>
      <c r="H129" s="17">
        <v>0</v>
      </c>
      <c r="I129" s="17"/>
      <c r="J129" s="17">
        <v>1</v>
      </c>
      <c r="K129" s="17"/>
      <c r="L129" s="17">
        <v>0</v>
      </c>
      <c r="M129" s="17">
        <v>0</v>
      </c>
      <c r="N129" s="17">
        <v>0</v>
      </c>
      <c r="O129" s="17">
        <f>E129+G129+H129</f>
        <v>2</v>
      </c>
      <c r="P129" s="17">
        <f>J129+L129+M129+N129</f>
        <v>1</v>
      </c>
      <c r="Q129" s="17">
        <f>SUM(O129:P129)</f>
        <v>3</v>
      </c>
      <c r="R129" s="38"/>
      <c r="S129" s="11">
        <f>Q129</f>
        <v>3</v>
      </c>
      <c r="T129" s="9">
        <v>1</v>
      </c>
      <c r="U129" s="12">
        <f>S129*T129</f>
        <v>3</v>
      </c>
    </row>
    <row r="130" spans="1:21" x14ac:dyDescent="0.2">
      <c r="A130" s="51">
        <v>14</v>
      </c>
      <c r="B130" s="59">
        <v>27</v>
      </c>
      <c r="C130" s="60"/>
      <c r="D130" s="4" t="s">
        <v>19</v>
      </c>
      <c r="E130" s="19">
        <v>275.61</v>
      </c>
      <c r="F130" s="19">
        <v>40.39</v>
      </c>
      <c r="G130" s="19">
        <v>14.65476579224266</v>
      </c>
      <c r="H130" s="19">
        <v>0.127</v>
      </c>
      <c r="I130" s="19">
        <v>14.3</v>
      </c>
      <c r="J130" s="19">
        <v>5.1884909836362976</v>
      </c>
      <c r="K130" s="19">
        <v>77.62</v>
      </c>
      <c r="L130" s="19">
        <v>28.162983926562895</v>
      </c>
      <c r="M130" s="19">
        <v>52</v>
      </c>
      <c r="N130" s="19">
        <v>4.6399999999999997</v>
      </c>
      <c r="O130" s="15"/>
      <c r="P130" s="15"/>
      <c r="Q130" s="15"/>
      <c r="R130" s="39">
        <v>640</v>
      </c>
      <c r="S130" s="8"/>
      <c r="T130" s="4"/>
      <c r="U130" s="7"/>
    </row>
    <row r="131" spans="1:21" x14ac:dyDescent="0.2">
      <c r="A131" s="51"/>
      <c r="B131" s="59"/>
      <c r="C131" s="60"/>
      <c r="D131" s="4" t="s">
        <v>16</v>
      </c>
      <c r="E131" s="15">
        <v>1</v>
      </c>
      <c r="F131" s="15"/>
      <c r="G131" s="15">
        <v>1</v>
      </c>
      <c r="H131" s="15">
        <v>0</v>
      </c>
      <c r="I131" s="15"/>
      <c r="J131" s="15">
        <v>1</v>
      </c>
      <c r="K131" s="15"/>
      <c r="L131" s="15">
        <v>0</v>
      </c>
      <c r="M131" s="15">
        <v>0</v>
      </c>
      <c r="N131" s="15">
        <v>0</v>
      </c>
      <c r="O131" s="15">
        <f>E131+G131+H131</f>
        <v>2</v>
      </c>
      <c r="P131" s="15">
        <f>J131+L131+M131+N131</f>
        <v>1</v>
      </c>
      <c r="Q131" s="15">
        <f>SUM(O131:P131)</f>
        <v>3</v>
      </c>
      <c r="R131" s="39"/>
      <c r="S131" s="8">
        <f>Q131</f>
        <v>3</v>
      </c>
      <c r="T131" s="4">
        <v>0.97</v>
      </c>
      <c r="U131" s="7">
        <f>S131*T131</f>
        <v>2.91</v>
      </c>
    </row>
    <row r="132" spans="1:21" x14ac:dyDescent="0.2">
      <c r="A132" s="51">
        <v>15</v>
      </c>
      <c r="B132" s="59">
        <v>9</v>
      </c>
      <c r="C132" s="60"/>
      <c r="D132" s="4" t="s">
        <v>19</v>
      </c>
      <c r="E132" s="14">
        <v>284.33</v>
      </c>
      <c r="F132" s="14">
        <v>31.08</v>
      </c>
      <c r="G132" s="14">
        <v>10.930960503640136</v>
      </c>
      <c r="H132" s="14">
        <v>2.1999999999999999E-2</v>
      </c>
      <c r="I132" s="14">
        <v>16.21</v>
      </c>
      <c r="J132" s="14">
        <v>5.7011219357788487</v>
      </c>
      <c r="K132" s="14">
        <v>93.3</v>
      </c>
      <c r="L132" s="14">
        <v>32.813983751274925</v>
      </c>
      <c r="M132" s="14">
        <v>59</v>
      </c>
      <c r="N132" s="14">
        <v>4.4000000000000004</v>
      </c>
      <c r="O132" s="15"/>
      <c r="P132" s="15"/>
      <c r="Q132" s="15"/>
      <c r="R132" s="36">
        <v>2055</v>
      </c>
      <c r="S132" s="8"/>
      <c r="T132" s="4"/>
      <c r="U132" s="7"/>
    </row>
    <row r="133" spans="1:21" x14ac:dyDescent="0.2">
      <c r="A133" s="51"/>
      <c r="B133" s="59"/>
      <c r="C133" s="60"/>
      <c r="D133" s="4" t="s">
        <v>16</v>
      </c>
      <c r="E133" s="15">
        <v>1</v>
      </c>
      <c r="F133" s="15"/>
      <c r="G133" s="15">
        <v>0</v>
      </c>
      <c r="H133" s="15">
        <v>1</v>
      </c>
      <c r="I133" s="15"/>
      <c r="J133" s="15">
        <v>1</v>
      </c>
      <c r="K133" s="15"/>
      <c r="L133" s="15">
        <v>0</v>
      </c>
      <c r="M133" s="15">
        <v>0</v>
      </c>
      <c r="N133" s="15">
        <v>0</v>
      </c>
      <c r="O133" s="15">
        <f>E133+G133+H133</f>
        <v>2</v>
      </c>
      <c r="P133" s="15">
        <f>J133+L133+M133+N133</f>
        <v>1</v>
      </c>
      <c r="Q133" s="15">
        <f>SUM(O133:P133)</f>
        <v>3</v>
      </c>
      <c r="R133" s="39"/>
      <c r="S133" s="8">
        <f t="shared" ref="S133" si="19">Q133</f>
        <v>3</v>
      </c>
      <c r="T133" s="4">
        <v>0.91</v>
      </c>
      <c r="U133" s="7">
        <f>S133*T133</f>
        <v>2.73</v>
      </c>
    </row>
    <row r="134" spans="1:21" x14ac:dyDescent="0.2">
      <c r="A134" s="51">
        <v>16</v>
      </c>
      <c r="B134" s="59">
        <v>47</v>
      </c>
      <c r="C134" s="60"/>
      <c r="D134" s="4" t="s">
        <v>19</v>
      </c>
      <c r="E134" s="19">
        <v>224.59196740395808</v>
      </c>
      <c r="F134" s="19">
        <v>24.68859138533178</v>
      </c>
      <c r="G134" s="19">
        <v>8.3186050562353948</v>
      </c>
      <c r="H134" s="19">
        <v>0.14190919674039582</v>
      </c>
      <c r="I134" s="19">
        <v>10.922584400465658</v>
      </c>
      <c r="J134" s="19">
        <v>3.6762512221752326</v>
      </c>
      <c r="K134" s="19">
        <v>70.913271245634462</v>
      </c>
      <c r="L134" s="19">
        <v>23.891811908887085</v>
      </c>
      <c r="M134" s="19">
        <v>61.699650756693828</v>
      </c>
      <c r="N134" s="19">
        <v>3.2805587892898722</v>
      </c>
      <c r="O134" s="15"/>
      <c r="P134" s="15"/>
      <c r="Q134" s="15"/>
      <c r="R134" s="39">
        <v>1718</v>
      </c>
      <c r="S134" s="8"/>
      <c r="T134" s="4"/>
      <c r="U134" s="7"/>
    </row>
    <row r="135" spans="1:21" x14ac:dyDescent="0.2">
      <c r="A135" s="51"/>
      <c r="B135" s="54"/>
      <c r="C135" s="60"/>
      <c r="D135" s="4" t="s">
        <v>16</v>
      </c>
      <c r="E135" s="15">
        <v>1</v>
      </c>
      <c r="F135" s="15"/>
      <c r="G135" s="15">
        <v>0</v>
      </c>
      <c r="H135" s="15">
        <v>0</v>
      </c>
      <c r="I135" s="15"/>
      <c r="J135" s="15">
        <v>1</v>
      </c>
      <c r="K135" s="15"/>
      <c r="L135" s="15">
        <v>1</v>
      </c>
      <c r="M135" s="15">
        <v>0</v>
      </c>
      <c r="N135" s="15">
        <v>0</v>
      </c>
      <c r="O135" s="15">
        <f>E135+G135+H135</f>
        <v>1</v>
      </c>
      <c r="P135" s="15">
        <f>J135+L135+M135+N135</f>
        <v>2</v>
      </c>
      <c r="Q135" s="15">
        <f>SUM(O135:P135)</f>
        <v>3</v>
      </c>
      <c r="R135" s="39"/>
      <c r="S135" s="8">
        <f>Q135</f>
        <v>3</v>
      </c>
      <c r="T135" s="4">
        <v>0.87</v>
      </c>
      <c r="U135" s="7">
        <f>S135*T135</f>
        <v>2.61</v>
      </c>
    </row>
    <row r="136" spans="1:21" x14ac:dyDescent="0.2">
      <c r="A136" s="51">
        <v>17</v>
      </c>
      <c r="B136" s="59">
        <v>4</v>
      </c>
      <c r="C136" s="60"/>
      <c r="D136" s="4" t="s">
        <v>19</v>
      </c>
      <c r="E136" s="19">
        <v>269.15646525679756</v>
      </c>
      <c r="F136" s="19">
        <v>33.919274924471303</v>
      </c>
      <c r="G136" s="19">
        <v>12.632149489046387</v>
      </c>
      <c r="H136" s="19">
        <v>0.12595770392749245</v>
      </c>
      <c r="I136" s="19">
        <v>18.370120845921448</v>
      </c>
      <c r="J136" s="19">
        <v>6.8184140830330913</v>
      </c>
      <c r="K136" s="19">
        <v>87.876978851963727</v>
      </c>
      <c r="L136" s="19">
        <v>32.550779731607641</v>
      </c>
      <c r="M136" s="19">
        <v>59.271903323262841</v>
      </c>
      <c r="N136" s="19">
        <v>4.5119637462235644</v>
      </c>
      <c r="O136" s="15"/>
      <c r="P136" s="15"/>
      <c r="Q136" s="15"/>
      <c r="R136" s="39">
        <v>993</v>
      </c>
      <c r="S136" s="8"/>
      <c r="T136" s="4"/>
      <c r="U136" s="7"/>
    </row>
    <row r="137" spans="1:21" x14ac:dyDescent="0.2">
      <c r="A137" s="51"/>
      <c r="B137" s="54"/>
      <c r="C137" s="60"/>
      <c r="D137" s="4" t="s">
        <v>16</v>
      </c>
      <c r="E137" s="15">
        <v>1</v>
      </c>
      <c r="F137" s="15"/>
      <c r="G137" s="15">
        <v>1</v>
      </c>
      <c r="H137" s="15">
        <v>0</v>
      </c>
      <c r="I137" s="15"/>
      <c r="J137" s="15">
        <v>1</v>
      </c>
      <c r="K137" s="15"/>
      <c r="L137" s="15">
        <v>0</v>
      </c>
      <c r="M137" s="15">
        <v>0</v>
      </c>
      <c r="N137" s="15">
        <v>0</v>
      </c>
      <c r="O137" s="15">
        <f>E137+G137+H137</f>
        <v>2</v>
      </c>
      <c r="P137" s="15">
        <f>J137+L137+M137+N137</f>
        <v>1</v>
      </c>
      <c r="Q137" s="15">
        <f>SUM(O137:P137)</f>
        <v>3</v>
      </c>
      <c r="R137" s="39"/>
      <c r="S137" s="8">
        <f>Q137</f>
        <v>3</v>
      </c>
      <c r="T137" s="4">
        <v>0.69</v>
      </c>
      <c r="U137" s="7">
        <f>S137*T137</f>
        <v>2.0699999999999998</v>
      </c>
    </row>
    <row r="138" spans="1:21" x14ac:dyDescent="0.2">
      <c r="A138" s="51">
        <v>18</v>
      </c>
      <c r="B138" s="59">
        <v>15</v>
      </c>
      <c r="C138" s="60"/>
      <c r="D138" s="4" t="s">
        <v>19</v>
      </c>
      <c r="E138" s="19">
        <v>286.27</v>
      </c>
      <c r="F138" s="19">
        <v>32.76</v>
      </c>
      <c r="G138" s="19">
        <v>11.443741921961784</v>
      </c>
      <c r="H138" s="19">
        <v>6.9000000000000006E-2</v>
      </c>
      <c r="I138" s="19">
        <v>15.69</v>
      </c>
      <c r="J138" s="19">
        <v>5.4808397666538582</v>
      </c>
      <c r="K138" s="19">
        <v>91.12</v>
      </c>
      <c r="L138" s="19">
        <v>31.830090474028015</v>
      </c>
      <c r="M138" s="19">
        <v>85</v>
      </c>
      <c r="N138" s="19">
        <v>3.88</v>
      </c>
      <c r="O138" s="15"/>
      <c r="P138" s="15"/>
      <c r="Q138" s="15"/>
      <c r="R138" s="39">
        <v>840</v>
      </c>
      <c r="S138" s="8"/>
      <c r="T138" s="4"/>
      <c r="U138" s="7"/>
    </row>
    <row r="139" spans="1:21" x14ac:dyDescent="0.2">
      <c r="A139" s="51"/>
      <c r="B139" s="59"/>
      <c r="C139" s="60"/>
      <c r="D139" s="4" t="s">
        <v>16</v>
      </c>
      <c r="E139" s="15">
        <v>1</v>
      </c>
      <c r="F139" s="15"/>
      <c r="G139" s="15">
        <v>0</v>
      </c>
      <c r="H139" s="15">
        <v>1</v>
      </c>
      <c r="I139" s="15"/>
      <c r="J139" s="15">
        <v>1</v>
      </c>
      <c r="K139" s="15"/>
      <c r="L139" s="15">
        <v>0</v>
      </c>
      <c r="M139" s="15">
        <v>1</v>
      </c>
      <c r="N139" s="15">
        <v>0</v>
      </c>
      <c r="O139" s="15">
        <f>E139+G139+H139</f>
        <v>2</v>
      </c>
      <c r="P139" s="15">
        <f>J139+L139+M139+N139</f>
        <v>2</v>
      </c>
      <c r="Q139" s="15">
        <f>SUM(O139:P139)</f>
        <v>4</v>
      </c>
      <c r="R139" s="39"/>
      <c r="S139" s="8">
        <f>Q139</f>
        <v>4</v>
      </c>
      <c r="T139" s="4">
        <v>0.51</v>
      </c>
      <c r="U139" s="7">
        <f>S139*T139</f>
        <v>2.04</v>
      </c>
    </row>
    <row r="140" spans="1:21" x14ac:dyDescent="0.2">
      <c r="A140" s="51">
        <v>19</v>
      </c>
      <c r="B140" s="59">
        <v>43</v>
      </c>
      <c r="C140" s="60"/>
      <c r="D140" s="4" t="s">
        <v>19</v>
      </c>
      <c r="E140" s="19">
        <v>261.86</v>
      </c>
      <c r="F140" s="19">
        <v>34.49</v>
      </c>
      <c r="G140" s="19">
        <v>13.171160161918582</v>
      </c>
      <c r="H140" s="19">
        <v>0</v>
      </c>
      <c r="I140" s="19">
        <v>15.81</v>
      </c>
      <c r="J140" s="19">
        <v>6.0375773313984569</v>
      </c>
      <c r="K140" s="19">
        <v>69.77</v>
      </c>
      <c r="L140" s="19">
        <v>26.6440082486825</v>
      </c>
      <c r="M140" s="19">
        <v>76</v>
      </c>
      <c r="N140" s="19">
        <v>4.17</v>
      </c>
      <c r="O140" s="15"/>
      <c r="P140" s="15"/>
      <c r="Q140" s="15"/>
      <c r="R140" s="39">
        <v>2055</v>
      </c>
      <c r="S140" s="8"/>
      <c r="T140" s="4"/>
      <c r="U140" s="7"/>
    </row>
    <row r="141" spans="1:21" x14ac:dyDescent="0.2">
      <c r="A141" s="51"/>
      <c r="B141" s="59"/>
      <c r="C141" s="60"/>
      <c r="D141" s="4" t="s">
        <v>16</v>
      </c>
      <c r="E141" s="15">
        <v>1</v>
      </c>
      <c r="F141" s="15"/>
      <c r="G141" s="15">
        <v>1</v>
      </c>
      <c r="H141" s="15">
        <v>1</v>
      </c>
      <c r="I141" s="15"/>
      <c r="J141" s="15">
        <v>1</v>
      </c>
      <c r="K141" s="15"/>
      <c r="L141" s="15">
        <v>1</v>
      </c>
      <c r="M141" s="15">
        <v>1</v>
      </c>
      <c r="N141" s="15">
        <v>1</v>
      </c>
      <c r="O141" s="15">
        <f>E141+G141+H141</f>
        <v>3</v>
      </c>
      <c r="P141" s="15">
        <f>J141+L141+M141+N141</f>
        <v>4</v>
      </c>
      <c r="Q141" s="15">
        <f>SUM(O141:P141)</f>
        <v>7</v>
      </c>
      <c r="R141" s="39"/>
      <c r="S141" s="8">
        <f>Q141</f>
        <v>7</v>
      </c>
      <c r="T141" s="4">
        <v>0.13</v>
      </c>
      <c r="U141" s="7">
        <f>S141*T141</f>
        <v>0.91</v>
      </c>
    </row>
    <row r="143" spans="1:21" x14ac:dyDescent="0.2">
      <c r="A143" s="51" t="s">
        <v>21</v>
      </c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3"/>
      <c r="P143" s="4"/>
      <c r="Q143" s="4"/>
      <c r="R143" s="4"/>
      <c r="S143" s="4"/>
      <c r="T143" s="4"/>
      <c r="U143" s="4"/>
    </row>
    <row r="144" spans="1:21" x14ac:dyDescent="0.2">
      <c r="A144" s="49" t="s">
        <v>14</v>
      </c>
      <c r="B144" s="55" t="s">
        <v>15</v>
      </c>
      <c r="C144" s="55" t="s">
        <v>18</v>
      </c>
      <c r="D144" s="55"/>
      <c r="E144" s="51" t="s">
        <v>11</v>
      </c>
      <c r="F144" s="51"/>
      <c r="G144" s="51"/>
      <c r="H144" s="51"/>
      <c r="I144" s="51" t="s">
        <v>12</v>
      </c>
      <c r="J144" s="51"/>
      <c r="K144" s="51"/>
      <c r="L144" s="51"/>
      <c r="M144" s="51"/>
      <c r="N144" s="51"/>
      <c r="O144" s="49" t="s">
        <v>22</v>
      </c>
      <c r="P144" s="49"/>
      <c r="Q144" s="49"/>
      <c r="R144" s="43" t="s">
        <v>31</v>
      </c>
      <c r="S144" s="43" t="s">
        <v>34</v>
      </c>
      <c r="T144" s="63" t="s">
        <v>50</v>
      </c>
      <c r="U144" s="43" t="s">
        <v>23</v>
      </c>
    </row>
    <row r="145" spans="1:21" ht="38.25" x14ac:dyDescent="0.2">
      <c r="A145" s="49"/>
      <c r="B145" s="55"/>
      <c r="C145" s="55"/>
      <c r="D145" s="55"/>
      <c r="E145" s="5" t="s">
        <v>0</v>
      </c>
      <c r="F145" s="49" t="s">
        <v>3</v>
      </c>
      <c r="G145" s="49"/>
      <c r="H145" s="49" t="s">
        <v>7</v>
      </c>
      <c r="I145" s="55" t="s">
        <v>1</v>
      </c>
      <c r="J145" s="55"/>
      <c r="K145" s="49" t="s">
        <v>4</v>
      </c>
      <c r="L145" s="49"/>
      <c r="M145" s="49" t="s">
        <v>8</v>
      </c>
      <c r="N145" s="49" t="s">
        <v>9</v>
      </c>
      <c r="O145" s="65" t="s">
        <v>24</v>
      </c>
      <c r="P145" s="49" t="s">
        <v>25</v>
      </c>
      <c r="Q145" s="49" t="s">
        <v>34</v>
      </c>
      <c r="R145" s="44"/>
      <c r="S145" s="44"/>
      <c r="T145" s="64"/>
      <c r="U145" s="44"/>
    </row>
    <row r="146" spans="1:21" ht="38.25" x14ac:dyDescent="0.2">
      <c r="A146" s="49"/>
      <c r="B146" s="55"/>
      <c r="C146" s="55"/>
      <c r="D146" s="55"/>
      <c r="E146" s="6" t="s">
        <v>5</v>
      </c>
      <c r="F146" s="6" t="s">
        <v>5</v>
      </c>
      <c r="G146" s="6" t="s">
        <v>2</v>
      </c>
      <c r="H146" s="49"/>
      <c r="I146" s="6" t="s">
        <v>5</v>
      </c>
      <c r="J146" s="6" t="s">
        <v>2</v>
      </c>
      <c r="K146" s="6" t="s">
        <v>5</v>
      </c>
      <c r="L146" s="6" t="s">
        <v>2</v>
      </c>
      <c r="M146" s="49"/>
      <c r="N146" s="49"/>
      <c r="O146" s="65"/>
      <c r="P146" s="49"/>
      <c r="Q146" s="49"/>
      <c r="R146" s="44"/>
      <c r="S146" s="44"/>
      <c r="T146" s="64"/>
      <c r="U146" s="44"/>
    </row>
    <row r="147" spans="1:21" x14ac:dyDescent="0.2">
      <c r="A147" s="86">
        <v>1</v>
      </c>
      <c r="B147" s="87" t="s">
        <v>26</v>
      </c>
      <c r="C147" s="88" t="s">
        <v>6</v>
      </c>
      <c r="D147" s="78" t="s">
        <v>19</v>
      </c>
      <c r="E147" s="79">
        <v>234.40865570277649</v>
      </c>
      <c r="F147" s="79">
        <v>27.857792129968704</v>
      </c>
      <c r="G147" s="79">
        <v>12.051848112593705</v>
      </c>
      <c r="H147" s="79">
        <v>5.1596511085957787E-2</v>
      </c>
      <c r="I147" s="79">
        <v>11.088236234103469</v>
      </c>
      <c r="J147" s="79">
        <v>4.7226306839991672</v>
      </c>
      <c r="K147" s="79">
        <v>64.849023237232842</v>
      </c>
      <c r="L147" s="79">
        <v>27.59039969828714</v>
      </c>
      <c r="M147" s="79">
        <v>80.867967241494114</v>
      </c>
      <c r="N147" s="79">
        <v>3.9057706904587524</v>
      </c>
      <c r="O147" s="84"/>
      <c r="P147" s="84"/>
      <c r="Q147" s="84"/>
      <c r="R147" s="90">
        <v>15019</v>
      </c>
      <c r="S147" s="81"/>
      <c r="T147" s="78"/>
      <c r="U147" s="78"/>
    </row>
    <row r="148" spans="1:21" x14ac:dyDescent="0.2">
      <c r="A148" s="86"/>
      <c r="B148" s="87"/>
      <c r="C148" s="88"/>
      <c r="D148" s="78" t="s">
        <v>16</v>
      </c>
      <c r="E148" s="84">
        <v>0</v>
      </c>
      <c r="F148" s="84"/>
      <c r="G148" s="84">
        <v>1</v>
      </c>
      <c r="H148" s="84">
        <v>1</v>
      </c>
      <c r="I148" s="84"/>
      <c r="J148" s="84">
        <v>1</v>
      </c>
      <c r="K148" s="84"/>
      <c r="L148" s="84">
        <v>1</v>
      </c>
      <c r="M148" s="84">
        <v>1</v>
      </c>
      <c r="N148" s="84">
        <v>1</v>
      </c>
      <c r="O148" s="84">
        <f>E148+G148+H148</f>
        <v>2</v>
      </c>
      <c r="P148" s="84">
        <f>J148+L148+M148+N148</f>
        <v>4</v>
      </c>
      <c r="Q148" s="84">
        <f>O148+P148</f>
        <v>6</v>
      </c>
      <c r="R148" s="92"/>
      <c r="S148" s="84">
        <f>Q148</f>
        <v>6</v>
      </c>
      <c r="T148" s="78">
        <v>1</v>
      </c>
      <c r="U148" s="81">
        <f>S148*T148</f>
        <v>6</v>
      </c>
    </row>
    <row r="149" spans="1:21" x14ac:dyDescent="0.2">
      <c r="A149" s="86">
        <v>2</v>
      </c>
      <c r="B149" s="87" t="s">
        <v>29</v>
      </c>
      <c r="C149" s="88" t="s">
        <v>10</v>
      </c>
      <c r="D149" s="78" t="s">
        <v>19</v>
      </c>
      <c r="E149" s="79">
        <v>250.4</v>
      </c>
      <c r="F149" s="79">
        <v>28.97</v>
      </c>
      <c r="G149" s="79">
        <v>11.57</v>
      </c>
      <c r="H149" s="79">
        <v>3.9E-2</v>
      </c>
      <c r="I149" s="79">
        <v>10.94</v>
      </c>
      <c r="J149" s="79">
        <v>4.37</v>
      </c>
      <c r="K149" s="79">
        <v>65.56</v>
      </c>
      <c r="L149" s="79">
        <v>26.18</v>
      </c>
      <c r="M149" s="79">
        <v>82</v>
      </c>
      <c r="N149" s="79">
        <v>3.96</v>
      </c>
      <c r="O149" s="84"/>
      <c r="P149" s="84"/>
      <c r="Q149" s="84"/>
      <c r="R149" s="90">
        <v>1000</v>
      </c>
      <c r="S149" s="81"/>
      <c r="T149" s="78"/>
      <c r="U149" s="81"/>
    </row>
    <row r="150" spans="1:21" x14ac:dyDescent="0.2">
      <c r="A150" s="86"/>
      <c r="B150" s="87"/>
      <c r="C150" s="88"/>
      <c r="D150" s="78" t="s">
        <v>16</v>
      </c>
      <c r="E150" s="84">
        <v>0</v>
      </c>
      <c r="F150" s="84"/>
      <c r="G150" s="84">
        <v>1</v>
      </c>
      <c r="H150" s="84">
        <v>1</v>
      </c>
      <c r="I150" s="84"/>
      <c r="J150" s="84">
        <v>1</v>
      </c>
      <c r="K150" s="84"/>
      <c r="L150" s="84">
        <v>1</v>
      </c>
      <c r="M150" s="84">
        <v>1</v>
      </c>
      <c r="N150" s="84">
        <v>1</v>
      </c>
      <c r="O150" s="84">
        <f>E150+G150+H150</f>
        <v>2</v>
      </c>
      <c r="P150" s="84">
        <f>J150+L150+M150+N150</f>
        <v>4</v>
      </c>
      <c r="Q150" s="84">
        <f>O150+P150</f>
        <v>6</v>
      </c>
      <c r="R150" s="92"/>
      <c r="S150" s="84">
        <f>Q150</f>
        <v>6</v>
      </c>
      <c r="T150" s="78">
        <v>1</v>
      </c>
      <c r="U150" s="81">
        <f>S150*T150</f>
        <v>6</v>
      </c>
    </row>
    <row r="151" spans="1:21" x14ac:dyDescent="0.2">
      <c r="A151" s="86">
        <v>3</v>
      </c>
      <c r="B151" s="87" t="s">
        <v>35</v>
      </c>
      <c r="C151" s="88" t="s">
        <v>6</v>
      </c>
      <c r="D151" s="78" t="s">
        <v>19</v>
      </c>
      <c r="E151" s="93">
        <v>233.81815966901627</v>
      </c>
      <c r="F151" s="93">
        <v>25.73407753600981</v>
      </c>
      <c r="G151" s="93">
        <v>11.104855999553473</v>
      </c>
      <c r="H151" s="93">
        <v>2.6165185412197367E-2</v>
      </c>
      <c r="I151" s="93">
        <v>8.9742368985596084</v>
      </c>
      <c r="J151" s="93">
        <v>4.0086601369453261</v>
      </c>
      <c r="K151" s="93">
        <v>61.452296965982235</v>
      </c>
      <c r="L151" s="93">
        <v>26.315855191506067</v>
      </c>
      <c r="M151" s="93">
        <v>78.189702727551335</v>
      </c>
      <c r="N151" s="93">
        <v>3.8245341710082745</v>
      </c>
      <c r="O151" s="84"/>
      <c r="P151" s="84"/>
      <c r="Q151" s="84"/>
      <c r="R151" s="92">
        <v>6526</v>
      </c>
      <c r="S151" s="84"/>
      <c r="T151" s="78"/>
      <c r="U151" s="81"/>
    </row>
    <row r="152" spans="1:21" x14ac:dyDescent="0.2">
      <c r="A152" s="86"/>
      <c r="B152" s="87"/>
      <c r="C152" s="88"/>
      <c r="D152" s="78" t="s">
        <v>16</v>
      </c>
      <c r="E152" s="91">
        <v>0</v>
      </c>
      <c r="F152" s="91"/>
      <c r="G152" s="91">
        <v>1</v>
      </c>
      <c r="H152" s="91">
        <v>1</v>
      </c>
      <c r="I152" s="91"/>
      <c r="J152" s="91">
        <v>1</v>
      </c>
      <c r="K152" s="91"/>
      <c r="L152" s="91">
        <v>1</v>
      </c>
      <c r="M152" s="91">
        <v>1</v>
      </c>
      <c r="N152" s="91">
        <v>0</v>
      </c>
      <c r="O152" s="84">
        <f t="shared" ref="O152" si="20">E152+G152+H152</f>
        <v>2</v>
      </c>
      <c r="P152" s="84">
        <f t="shared" ref="P152" si="21">J152+L152+M152+N152</f>
        <v>3</v>
      </c>
      <c r="Q152" s="84">
        <f t="shared" ref="Q152" si="22">O152+P152</f>
        <v>5</v>
      </c>
      <c r="R152" s="92"/>
      <c r="S152" s="84">
        <f>Q152</f>
        <v>5</v>
      </c>
      <c r="T152" s="78">
        <v>1</v>
      </c>
      <c r="U152" s="81">
        <f t="shared" ref="U152" si="23">S152*T152</f>
        <v>5</v>
      </c>
    </row>
    <row r="153" spans="1:21" x14ac:dyDescent="0.2">
      <c r="A153" s="58">
        <v>4</v>
      </c>
      <c r="B153" s="61">
        <v>36</v>
      </c>
      <c r="C153" s="62"/>
      <c r="D153" s="9" t="s">
        <v>19</v>
      </c>
      <c r="E153" s="16">
        <v>260.07663211241646</v>
      </c>
      <c r="F153" s="16">
        <v>26.876143745680718</v>
      </c>
      <c r="G153" s="16">
        <v>10.329874794250351</v>
      </c>
      <c r="H153" s="16">
        <v>4.1165630039161488E-2</v>
      </c>
      <c r="I153" s="16">
        <v>9.1810896106887796</v>
      </c>
      <c r="J153" s="16">
        <v>3.5237254749838387</v>
      </c>
      <c r="K153" s="16">
        <v>75.929841050449213</v>
      </c>
      <c r="L153" s="16">
        <v>29.196755790552899</v>
      </c>
      <c r="M153" s="16">
        <v>76.507256392536277</v>
      </c>
      <c r="N153" s="16">
        <v>3.8049781156415565</v>
      </c>
      <c r="O153" s="11"/>
      <c r="P153" s="11"/>
      <c r="Q153" s="11"/>
      <c r="R153" s="38">
        <v>8682</v>
      </c>
      <c r="S153" s="11"/>
      <c r="T153" s="9"/>
      <c r="U153" s="12"/>
    </row>
    <row r="154" spans="1:21" x14ac:dyDescent="0.2">
      <c r="A154" s="58"/>
      <c r="B154" s="67"/>
      <c r="C154" s="62"/>
      <c r="D154" s="9" t="s">
        <v>16</v>
      </c>
      <c r="E154" s="17">
        <v>1</v>
      </c>
      <c r="F154" s="17"/>
      <c r="G154" s="17">
        <v>1</v>
      </c>
      <c r="H154" s="17">
        <v>1</v>
      </c>
      <c r="I154" s="17"/>
      <c r="J154" s="17">
        <v>1</v>
      </c>
      <c r="K154" s="17"/>
      <c r="L154" s="17">
        <v>0</v>
      </c>
      <c r="M154" s="17">
        <v>1</v>
      </c>
      <c r="N154" s="17">
        <v>0</v>
      </c>
      <c r="O154" s="11">
        <f>E154+G154+H154</f>
        <v>3</v>
      </c>
      <c r="P154" s="11">
        <f>J154+L154+M154+N154</f>
        <v>2</v>
      </c>
      <c r="Q154" s="11">
        <f>O154+P154</f>
        <v>5</v>
      </c>
      <c r="R154" s="38"/>
      <c r="S154" s="11">
        <f>Q154</f>
        <v>5</v>
      </c>
      <c r="T154" s="9">
        <v>1</v>
      </c>
      <c r="U154" s="12">
        <f>S154*T154</f>
        <v>5</v>
      </c>
    </row>
    <row r="155" spans="1:21" x14ac:dyDescent="0.2">
      <c r="A155" s="58">
        <v>5</v>
      </c>
      <c r="B155" s="59">
        <v>16</v>
      </c>
      <c r="C155" s="60"/>
      <c r="D155" s="4" t="s">
        <v>19</v>
      </c>
      <c r="E155" s="3">
        <v>223.92889757953708</v>
      </c>
      <c r="F155" s="3">
        <v>25.737006658915544</v>
      </c>
      <c r="G155" s="3">
        <v>11.730460779188082</v>
      </c>
      <c r="H155" s="3">
        <v>5.2108656590212458E-3</v>
      </c>
      <c r="I155" s="3">
        <v>11.33532501849699</v>
      </c>
      <c r="J155" s="3">
        <v>5.3957153978602239</v>
      </c>
      <c r="K155" s="3">
        <v>63.393606031779591</v>
      </c>
      <c r="L155" s="3">
        <v>28.467500863348366</v>
      </c>
      <c r="M155" s="3">
        <v>74.506465137582353</v>
      </c>
      <c r="N155" s="3">
        <v>3.8390892435612871</v>
      </c>
      <c r="O155" s="3"/>
      <c r="P155" s="4"/>
      <c r="Q155" s="4"/>
      <c r="R155" s="36">
        <v>5676.6</v>
      </c>
      <c r="S155" s="8"/>
      <c r="T155" s="4"/>
      <c r="U155" s="7"/>
    </row>
    <row r="156" spans="1:21" x14ac:dyDescent="0.2">
      <c r="A156" s="58"/>
      <c r="B156" s="59"/>
      <c r="C156" s="60"/>
      <c r="D156" s="4" t="s">
        <v>16</v>
      </c>
      <c r="E156" s="8">
        <v>0</v>
      </c>
      <c r="F156" s="8"/>
      <c r="G156" s="8">
        <v>1</v>
      </c>
      <c r="H156" s="8">
        <v>1</v>
      </c>
      <c r="I156" s="8"/>
      <c r="J156" s="8">
        <v>1</v>
      </c>
      <c r="K156" s="8"/>
      <c r="L156" s="8">
        <v>0</v>
      </c>
      <c r="M156" s="8">
        <v>1</v>
      </c>
      <c r="N156" s="8">
        <v>0</v>
      </c>
      <c r="O156" s="8">
        <f>E156+G156+H156</f>
        <v>2</v>
      </c>
      <c r="P156" s="8">
        <f>J156+L156+M156+N156</f>
        <v>2</v>
      </c>
      <c r="Q156" s="8">
        <f>O156+P156</f>
        <v>4</v>
      </c>
      <c r="R156" s="39"/>
      <c r="S156" s="8">
        <f t="shared" ref="S156" si="24">Q156</f>
        <v>4</v>
      </c>
      <c r="T156" s="4">
        <v>1</v>
      </c>
      <c r="U156" s="7">
        <f>S156*T156</f>
        <v>4</v>
      </c>
    </row>
    <row r="157" spans="1:21" x14ac:dyDescent="0.2">
      <c r="A157" s="58">
        <v>6</v>
      </c>
      <c r="B157" s="59">
        <v>9</v>
      </c>
      <c r="C157" s="60"/>
      <c r="D157" s="4" t="s">
        <v>19</v>
      </c>
      <c r="E157" s="3">
        <v>243.64017660829114</v>
      </c>
      <c r="F157" s="3">
        <v>26.959005837555932</v>
      </c>
      <c r="G157" s="3">
        <v>11.110685176529953</v>
      </c>
      <c r="H157" s="3">
        <v>1.3633656325006668E-2</v>
      </c>
      <c r="I157" s="3">
        <v>12.882492369692121</v>
      </c>
      <c r="J157" s="3">
        <v>5.3213341751793752</v>
      </c>
      <c r="K157" s="3">
        <v>70.339551663851609</v>
      </c>
      <c r="L157" s="3">
        <v>28.886778629986217</v>
      </c>
      <c r="M157" s="3">
        <v>71.426467537855217</v>
      </c>
      <c r="N157" s="3">
        <v>3.8528521053723295</v>
      </c>
      <c r="O157" s="3"/>
      <c r="P157" s="4"/>
      <c r="Q157" s="4"/>
      <c r="R157" s="36">
        <v>33747</v>
      </c>
      <c r="S157" s="8"/>
      <c r="T157" s="4"/>
      <c r="U157" s="7"/>
    </row>
    <row r="158" spans="1:21" x14ac:dyDescent="0.2">
      <c r="A158" s="58"/>
      <c r="B158" s="59"/>
      <c r="C158" s="60"/>
      <c r="D158" s="4" t="s">
        <v>16</v>
      </c>
      <c r="E158" s="8">
        <v>0</v>
      </c>
      <c r="F158" s="8"/>
      <c r="G158" s="8">
        <v>1</v>
      </c>
      <c r="H158" s="8">
        <v>1</v>
      </c>
      <c r="I158" s="8"/>
      <c r="J158" s="8">
        <v>1</v>
      </c>
      <c r="K158" s="8"/>
      <c r="L158" s="8">
        <v>0</v>
      </c>
      <c r="M158" s="8">
        <v>1</v>
      </c>
      <c r="N158" s="8">
        <v>0</v>
      </c>
      <c r="O158" s="8">
        <f>E158+G158+H158</f>
        <v>2</v>
      </c>
      <c r="P158" s="8">
        <f>J158+L158+M158+N158</f>
        <v>2</v>
      </c>
      <c r="Q158" s="8">
        <f>O158+P158</f>
        <v>4</v>
      </c>
      <c r="R158" s="39"/>
      <c r="S158" s="8">
        <f t="shared" ref="S158" si="25">Q158</f>
        <v>4</v>
      </c>
      <c r="T158" s="4">
        <v>0.91</v>
      </c>
      <c r="U158" s="7">
        <f>S158*T158</f>
        <v>3.64</v>
      </c>
    </row>
    <row r="160" spans="1:21" x14ac:dyDescent="0.2">
      <c r="A160" s="51" t="s">
        <v>49</v>
      </c>
      <c r="B160" s="51"/>
      <c r="C160" s="51"/>
      <c r="D160" s="51"/>
      <c r="E160" s="51"/>
      <c r="F160" s="51"/>
      <c r="G160" s="51"/>
      <c r="H160" s="51"/>
      <c r="I160" s="51"/>
      <c r="J160" s="51"/>
      <c r="K160" s="51"/>
      <c r="L160" s="21"/>
      <c r="M160" s="21"/>
      <c r="N160" s="21"/>
      <c r="O160" s="3"/>
      <c r="P160" s="4"/>
    </row>
    <row r="161" spans="1:16" x14ac:dyDescent="0.2">
      <c r="A161" s="4"/>
      <c r="B161" s="23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3"/>
      <c r="P161" s="4"/>
    </row>
    <row r="162" spans="1:16" ht="38.25" x14ac:dyDescent="0.2">
      <c r="A162" s="51" t="s">
        <v>14</v>
      </c>
      <c r="B162" s="53" t="s">
        <v>15</v>
      </c>
      <c r="C162" s="51" t="s">
        <v>18</v>
      </c>
      <c r="D162" s="5" t="s">
        <v>0</v>
      </c>
      <c r="E162" s="49" t="s">
        <v>3</v>
      </c>
      <c r="F162" s="49"/>
      <c r="G162" s="55" t="s">
        <v>1</v>
      </c>
      <c r="H162" s="55"/>
      <c r="I162" s="49" t="s">
        <v>4</v>
      </c>
      <c r="J162" s="49"/>
      <c r="K162" s="56" t="s">
        <v>22</v>
      </c>
      <c r="L162" s="22"/>
      <c r="M162" s="36" t="s">
        <v>31</v>
      </c>
      <c r="N162" s="43" t="s">
        <v>34</v>
      </c>
      <c r="O162" s="63" t="s">
        <v>50</v>
      </c>
      <c r="P162" s="43" t="s">
        <v>23</v>
      </c>
    </row>
    <row r="163" spans="1:16" x14ac:dyDescent="0.2">
      <c r="A163" s="51"/>
      <c r="B163" s="53"/>
      <c r="C163" s="51"/>
      <c r="D163" s="49" t="s">
        <v>5</v>
      </c>
      <c r="E163" s="49" t="s">
        <v>5</v>
      </c>
      <c r="F163" s="49" t="s">
        <v>2</v>
      </c>
      <c r="G163" s="49" t="s">
        <v>5</v>
      </c>
      <c r="H163" s="49" t="s">
        <v>2</v>
      </c>
      <c r="I163" s="49" t="s">
        <v>5</v>
      </c>
      <c r="J163" s="49" t="s">
        <v>2</v>
      </c>
      <c r="K163" s="56"/>
      <c r="L163" s="49"/>
      <c r="M163" s="39"/>
      <c r="N163" s="44"/>
      <c r="O163" s="64"/>
      <c r="P163" s="44"/>
    </row>
    <row r="164" spans="1:16" x14ac:dyDescent="0.2">
      <c r="A164" s="52"/>
      <c r="B164" s="54"/>
      <c r="C164" s="52"/>
      <c r="D164" s="50"/>
      <c r="E164" s="50"/>
      <c r="F164" s="50"/>
      <c r="G164" s="50"/>
      <c r="H164" s="50"/>
      <c r="I164" s="50"/>
      <c r="J164" s="50"/>
      <c r="K164" s="57"/>
      <c r="L164" s="50"/>
      <c r="M164" s="39"/>
      <c r="N164" s="44"/>
      <c r="O164" s="64"/>
      <c r="P164" s="44"/>
    </row>
    <row r="165" spans="1:16" x14ac:dyDescent="0.2">
      <c r="A165" s="115">
        <v>1</v>
      </c>
      <c r="B165" s="116" t="s">
        <v>51</v>
      </c>
      <c r="C165" s="90" t="s">
        <v>43</v>
      </c>
      <c r="D165" s="89">
        <v>835.35</v>
      </c>
      <c r="E165" s="89">
        <v>72.67</v>
      </c>
      <c r="F165" s="89">
        <v>8.699347578859161</v>
      </c>
      <c r="G165" s="89">
        <v>49.5</v>
      </c>
      <c r="H165" s="89">
        <v>5.9256599030346555</v>
      </c>
      <c r="I165" s="89">
        <v>207.78</v>
      </c>
      <c r="J165" s="89">
        <v>24.873406356616986</v>
      </c>
      <c r="K165" s="91"/>
      <c r="L165" s="89"/>
      <c r="M165" s="90">
        <v>988</v>
      </c>
      <c r="N165" s="84"/>
      <c r="O165" s="79"/>
      <c r="P165" s="81"/>
    </row>
    <row r="166" spans="1:16" x14ac:dyDescent="0.2">
      <c r="A166" s="115"/>
      <c r="B166" s="116"/>
      <c r="C166" s="90"/>
      <c r="D166" s="91">
        <v>1</v>
      </c>
      <c r="E166" s="91"/>
      <c r="F166" s="91">
        <v>0</v>
      </c>
      <c r="G166" s="91"/>
      <c r="H166" s="91">
        <v>1</v>
      </c>
      <c r="I166" s="91"/>
      <c r="J166" s="91">
        <v>1</v>
      </c>
      <c r="K166" s="91">
        <f>D166+F166+H166+J166</f>
        <v>3</v>
      </c>
      <c r="L166" s="91"/>
      <c r="M166" s="92"/>
      <c r="N166" s="84">
        <f>K166+L166</f>
        <v>3</v>
      </c>
      <c r="O166" s="79">
        <v>1</v>
      </c>
      <c r="P166" s="81">
        <f>N166*O166</f>
        <v>3</v>
      </c>
    </row>
    <row r="167" spans="1:16" x14ac:dyDescent="0.2">
      <c r="A167" s="115">
        <v>2</v>
      </c>
      <c r="B167" s="116" t="s">
        <v>40</v>
      </c>
      <c r="C167" s="90" t="s">
        <v>39</v>
      </c>
      <c r="D167" s="89">
        <v>845.35</v>
      </c>
      <c r="E167" s="89">
        <v>74.5</v>
      </c>
      <c r="F167" s="89">
        <v>8.81</v>
      </c>
      <c r="G167" s="89">
        <v>36.979999999999997</v>
      </c>
      <c r="H167" s="89">
        <v>4.38</v>
      </c>
      <c r="I167" s="89">
        <v>220.92</v>
      </c>
      <c r="J167" s="89">
        <v>26.13</v>
      </c>
      <c r="K167" s="91"/>
      <c r="L167" s="89"/>
      <c r="M167" s="90">
        <v>294</v>
      </c>
      <c r="N167" s="84"/>
      <c r="O167" s="79"/>
      <c r="P167" s="81"/>
    </row>
    <row r="168" spans="1:16" x14ac:dyDescent="0.2">
      <c r="A168" s="115"/>
      <c r="B168" s="116"/>
      <c r="C168" s="90"/>
      <c r="D168" s="91">
        <v>1</v>
      </c>
      <c r="E168" s="91"/>
      <c r="F168" s="91">
        <v>0</v>
      </c>
      <c r="G168" s="91"/>
      <c r="H168" s="91">
        <v>1</v>
      </c>
      <c r="I168" s="91"/>
      <c r="J168" s="91">
        <v>1</v>
      </c>
      <c r="K168" s="91">
        <f t="shared" ref="K168" si="26">D168+F168+H168+J168</f>
        <v>3</v>
      </c>
      <c r="L168" s="91"/>
      <c r="M168" s="92"/>
      <c r="N168" s="84">
        <f>K168+L168</f>
        <v>3</v>
      </c>
      <c r="O168" s="79">
        <v>1</v>
      </c>
      <c r="P168" s="81">
        <f>N168*O168</f>
        <v>3</v>
      </c>
    </row>
    <row r="169" spans="1:16" x14ac:dyDescent="0.2">
      <c r="A169" s="115">
        <v>3</v>
      </c>
      <c r="B169" s="116" t="s">
        <v>28</v>
      </c>
      <c r="C169" s="90" t="s">
        <v>27</v>
      </c>
      <c r="D169" s="89">
        <v>903.17094339622633</v>
      </c>
      <c r="E169" s="89">
        <v>60.963018867924532</v>
      </c>
      <c r="F169" s="89">
        <v>6.7580503144654083</v>
      </c>
      <c r="G169" s="89">
        <v>34.839999999999996</v>
      </c>
      <c r="H169" s="89">
        <v>3.7267924528301886</v>
      </c>
      <c r="I169" s="89">
        <v>224.60754716981128</v>
      </c>
      <c r="J169" s="89">
        <v>24.865534591194969</v>
      </c>
      <c r="K169" s="91"/>
      <c r="L169" s="89"/>
      <c r="M169" s="90">
        <v>159</v>
      </c>
      <c r="N169" s="84"/>
      <c r="O169" s="79"/>
      <c r="P169" s="81"/>
    </row>
    <row r="170" spans="1:16" x14ac:dyDescent="0.2">
      <c r="A170" s="115"/>
      <c r="B170" s="116"/>
      <c r="C170" s="90"/>
      <c r="D170" s="91">
        <v>1</v>
      </c>
      <c r="E170" s="91"/>
      <c r="F170" s="91">
        <v>0</v>
      </c>
      <c r="G170" s="91"/>
      <c r="H170" s="91">
        <v>1</v>
      </c>
      <c r="I170" s="91"/>
      <c r="J170" s="91">
        <v>1</v>
      </c>
      <c r="K170" s="91">
        <f>D170+F170+H170+J170</f>
        <v>3</v>
      </c>
      <c r="L170" s="91"/>
      <c r="M170" s="92"/>
      <c r="N170" s="84">
        <f>K170+L170</f>
        <v>3</v>
      </c>
      <c r="O170" s="79">
        <v>0.9</v>
      </c>
      <c r="P170" s="81">
        <f>N170*O170</f>
        <v>2.7</v>
      </c>
    </row>
    <row r="171" spans="1:16" x14ac:dyDescent="0.2">
      <c r="A171" s="34">
        <v>4</v>
      </c>
      <c r="B171" s="127">
        <v>36</v>
      </c>
      <c r="C171" s="41"/>
      <c r="D171" s="18">
        <v>840.9</v>
      </c>
      <c r="E171" s="18">
        <v>70.41</v>
      </c>
      <c r="F171" s="18">
        <v>8.3699999999999992</v>
      </c>
      <c r="G171" s="18">
        <v>40.61</v>
      </c>
      <c r="H171" s="18">
        <v>4.82</v>
      </c>
      <c r="I171" s="18">
        <v>218.14</v>
      </c>
      <c r="J171" s="18">
        <v>25.94</v>
      </c>
      <c r="K171" s="17"/>
      <c r="L171" s="18"/>
      <c r="M171" s="37">
        <v>200</v>
      </c>
      <c r="N171" s="11"/>
      <c r="O171" s="10"/>
      <c r="P171" s="12"/>
    </row>
    <row r="172" spans="1:16" x14ac:dyDescent="0.2">
      <c r="A172" s="34"/>
      <c r="B172" s="128"/>
      <c r="C172" s="42"/>
      <c r="D172" s="17">
        <v>1</v>
      </c>
      <c r="E172" s="17"/>
      <c r="F172" s="17">
        <v>0</v>
      </c>
      <c r="G172" s="17"/>
      <c r="H172" s="17">
        <v>1</v>
      </c>
      <c r="I172" s="17"/>
      <c r="J172" s="17">
        <v>1</v>
      </c>
      <c r="K172" s="17">
        <f>D172+F172+H172+J172</f>
        <v>3</v>
      </c>
      <c r="L172" s="17"/>
      <c r="M172" s="38"/>
      <c r="N172" s="11">
        <f>K172+L172</f>
        <v>3</v>
      </c>
      <c r="O172" s="10">
        <v>0.35</v>
      </c>
      <c r="P172" s="12">
        <f>N172*O172</f>
        <v>1.0499999999999998</v>
      </c>
    </row>
    <row r="173" spans="1:16" x14ac:dyDescent="0.2">
      <c r="A173" s="34">
        <v>5</v>
      </c>
      <c r="B173" s="66">
        <v>2</v>
      </c>
      <c r="C173" s="37"/>
      <c r="D173" s="18">
        <v>816.5086885245903</v>
      </c>
      <c r="E173" s="18">
        <v>78.246639344262292</v>
      </c>
      <c r="F173" s="18">
        <v>9.5833606557377031</v>
      </c>
      <c r="G173" s="18">
        <v>56.296475409836077</v>
      </c>
      <c r="H173" s="18">
        <v>6.8910655737704918</v>
      </c>
      <c r="I173" s="18">
        <v>238.23680327868854</v>
      </c>
      <c r="J173" s="18">
        <v>29.177622950819675</v>
      </c>
      <c r="K173" s="17"/>
      <c r="L173" s="18"/>
      <c r="M173" s="37">
        <v>244</v>
      </c>
      <c r="N173" s="11"/>
      <c r="O173" s="10"/>
      <c r="P173" s="12"/>
    </row>
    <row r="174" spans="1:16" x14ac:dyDescent="0.2">
      <c r="A174" s="34"/>
      <c r="B174" s="66"/>
      <c r="C174" s="37"/>
      <c r="D174" s="17">
        <v>0</v>
      </c>
      <c r="E174" s="17"/>
      <c r="F174" s="17">
        <v>0</v>
      </c>
      <c r="G174" s="17"/>
      <c r="H174" s="17">
        <v>1</v>
      </c>
      <c r="I174" s="17"/>
      <c r="J174" s="17">
        <v>0</v>
      </c>
      <c r="K174" s="17">
        <f t="shared" ref="K174" si="27">D174+F174+H174+J174</f>
        <v>1</v>
      </c>
      <c r="L174" s="17"/>
      <c r="M174" s="38"/>
      <c r="N174" s="11">
        <f>K174+L174</f>
        <v>1</v>
      </c>
      <c r="O174" s="10">
        <v>1</v>
      </c>
      <c r="P174" s="12">
        <f>N174*O174</f>
        <v>1</v>
      </c>
    </row>
    <row r="175" spans="1:16" x14ac:dyDescent="0.2">
      <c r="A175" s="34">
        <v>6</v>
      </c>
      <c r="B175" s="35">
        <v>24</v>
      </c>
      <c r="C175" s="36"/>
      <c r="D175" s="14">
        <v>733.06419354838704</v>
      </c>
      <c r="E175" s="14">
        <v>49.244193548387102</v>
      </c>
      <c r="F175" s="14">
        <v>6.958589042017886</v>
      </c>
      <c r="G175" s="14">
        <v>40.605161290322584</v>
      </c>
      <c r="H175" s="14">
        <v>5.4043295071548982</v>
      </c>
      <c r="I175" s="14">
        <v>218.84483870967745</v>
      </c>
      <c r="J175" s="14">
        <v>29.283035952209808</v>
      </c>
      <c r="K175" s="15"/>
      <c r="L175" s="14"/>
      <c r="M175" s="36">
        <v>1550</v>
      </c>
      <c r="N175" s="8"/>
      <c r="O175" s="3"/>
      <c r="P175" s="7"/>
    </row>
    <row r="176" spans="1:16" x14ac:dyDescent="0.2">
      <c r="A176" s="34"/>
      <c r="B176" s="35"/>
      <c r="C176" s="36"/>
      <c r="D176" s="15">
        <v>0</v>
      </c>
      <c r="E176" s="15"/>
      <c r="F176" s="15">
        <v>0</v>
      </c>
      <c r="G176" s="15"/>
      <c r="H176" s="15">
        <v>1</v>
      </c>
      <c r="I176" s="15"/>
      <c r="J176" s="15">
        <v>0</v>
      </c>
      <c r="K176" s="15">
        <f>D176+F176+H176+J176</f>
        <v>1</v>
      </c>
      <c r="L176" s="15"/>
      <c r="M176" s="39"/>
      <c r="N176" s="8">
        <f>K176+L176</f>
        <v>1</v>
      </c>
      <c r="O176" s="3">
        <v>0.78</v>
      </c>
      <c r="P176" s="7">
        <f>N176*O176</f>
        <v>0.78</v>
      </c>
    </row>
    <row r="177" spans="1:21" x14ac:dyDescent="0.2">
      <c r="A177" s="34">
        <v>7</v>
      </c>
      <c r="B177" s="59">
        <v>19</v>
      </c>
      <c r="C177" s="60"/>
      <c r="D177" s="1">
        <v>793.99</v>
      </c>
      <c r="E177" s="1">
        <v>52.85</v>
      </c>
      <c r="F177" s="2">
        <v>6.6562551165631811</v>
      </c>
      <c r="G177" s="1">
        <v>32.79</v>
      </c>
      <c r="H177" s="2">
        <v>4.1297749341931258</v>
      </c>
      <c r="I177" s="1">
        <v>209.85</v>
      </c>
      <c r="J177" s="2">
        <v>26.429803901812367</v>
      </c>
      <c r="K177" s="15"/>
      <c r="L177" s="14"/>
      <c r="M177" s="36">
        <v>1650</v>
      </c>
      <c r="N177" s="8"/>
      <c r="O177" s="3"/>
      <c r="P177" s="7"/>
    </row>
    <row r="178" spans="1:21" x14ac:dyDescent="0.2">
      <c r="A178" s="34"/>
      <c r="B178" s="59"/>
      <c r="C178" s="60"/>
      <c r="D178" s="15">
        <v>0</v>
      </c>
      <c r="E178" s="15"/>
      <c r="F178" s="15">
        <v>0</v>
      </c>
      <c r="G178" s="15"/>
      <c r="H178" s="15">
        <v>1</v>
      </c>
      <c r="I178" s="15"/>
      <c r="J178" s="15">
        <v>1</v>
      </c>
      <c r="K178" s="15">
        <f>D178+F178+H178+J178</f>
        <v>2</v>
      </c>
      <c r="L178" s="15"/>
      <c r="M178" s="39"/>
      <c r="N178" s="8">
        <f>K178+L178</f>
        <v>2</v>
      </c>
      <c r="O178" s="3">
        <v>0.42</v>
      </c>
      <c r="P178" s="7">
        <f>N178*O178</f>
        <v>0.84</v>
      </c>
    </row>
    <row r="179" spans="1:21" x14ac:dyDescent="0.2">
      <c r="A179" s="34">
        <v>8</v>
      </c>
      <c r="B179" s="35">
        <v>25</v>
      </c>
      <c r="C179" s="36"/>
      <c r="D179" s="14">
        <v>885.13</v>
      </c>
      <c r="E179" s="14">
        <v>56.42</v>
      </c>
      <c r="F179" s="14">
        <v>6.37</v>
      </c>
      <c r="G179" s="14">
        <v>47.51</v>
      </c>
      <c r="H179" s="14">
        <v>5.37</v>
      </c>
      <c r="I179" s="14">
        <v>261.97000000000003</v>
      </c>
      <c r="J179" s="14">
        <v>29.6</v>
      </c>
      <c r="K179" s="15"/>
      <c r="L179" s="14"/>
      <c r="M179" s="36">
        <v>200</v>
      </c>
      <c r="N179" s="8"/>
      <c r="O179" s="3"/>
      <c r="P179" s="7"/>
    </row>
    <row r="180" spans="1:21" x14ac:dyDescent="0.2">
      <c r="A180" s="34"/>
      <c r="B180" s="35"/>
      <c r="C180" s="36"/>
      <c r="D180" s="15">
        <v>1</v>
      </c>
      <c r="E180" s="15"/>
      <c r="F180" s="15">
        <v>0</v>
      </c>
      <c r="G180" s="15"/>
      <c r="H180" s="15">
        <v>1</v>
      </c>
      <c r="I180" s="15"/>
      <c r="J180" s="15">
        <v>0</v>
      </c>
      <c r="K180" s="15">
        <f t="shared" ref="K180" si="28">D180+F180+H180+J180</f>
        <v>2</v>
      </c>
      <c r="L180" s="15"/>
      <c r="M180" s="39"/>
      <c r="N180" s="8">
        <f>K180+L180</f>
        <v>2</v>
      </c>
      <c r="O180" s="3">
        <v>0.38</v>
      </c>
      <c r="P180" s="7">
        <f>N180*O180</f>
        <v>0.76</v>
      </c>
    </row>
    <row r="181" spans="1:21" x14ac:dyDescent="0.2">
      <c r="A181" s="34">
        <v>9</v>
      </c>
      <c r="B181" s="59">
        <v>54</v>
      </c>
      <c r="C181" s="60"/>
      <c r="D181" s="1">
        <v>853.01</v>
      </c>
      <c r="E181" s="1">
        <v>65.38</v>
      </c>
      <c r="F181" s="2">
        <f>E181/D181*100</f>
        <v>7.6646229235296186</v>
      </c>
      <c r="G181" s="1">
        <v>39.75</v>
      </c>
      <c r="H181" s="2">
        <f>G181/D181*100</f>
        <v>4.6599688163093047</v>
      </c>
      <c r="I181" s="1">
        <v>226.43</v>
      </c>
      <c r="J181" s="2">
        <f>I181/D181*100</f>
        <v>26.544823624576502</v>
      </c>
      <c r="K181" s="15"/>
      <c r="L181" s="14"/>
      <c r="M181" s="36">
        <v>50</v>
      </c>
      <c r="N181" s="8"/>
      <c r="O181" s="3"/>
      <c r="P181" s="7"/>
    </row>
    <row r="182" spans="1:21" x14ac:dyDescent="0.2">
      <c r="A182" s="34"/>
      <c r="B182" s="59"/>
      <c r="C182" s="60"/>
      <c r="D182" s="15">
        <v>1</v>
      </c>
      <c r="E182" s="15"/>
      <c r="F182" s="15">
        <v>0</v>
      </c>
      <c r="G182" s="15"/>
      <c r="H182" s="15">
        <v>1</v>
      </c>
      <c r="I182" s="15"/>
      <c r="J182" s="15">
        <v>1</v>
      </c>
      <c r="K182" s="15">
        <f>D182+F182+H182+J182</f>
        <v>3</v>
      </c>
      <c r="L182" s="15"/>
      <c r="M182" s="39"/>
      <c r="N182" s="8">
        <f>K182+L182</f>
        <v>3</v>
      </c>
      <c r="O182" s="3">
        <v>0.1</v>
      </c>
      <c r="P182" s="7">
        <f>N182*O182</f>
        <v>0.30000000000000004</v>
      </c>
    </row>
    <row r="183" spans="1:21" x14ac:dyDescent="0.2">
      <c r="A183" s="34">
        <v>10</v>
      </c>
      <c r="B183" s="35">
        <v>10</v>
      </c>
      <c r="C183" s="36"/>
      <c r="D183" s="14">
        <v>831.92857142857156</v>
      </c>
      <c r="E183" s="14">
        <v>57.519285714285722</v>
      </c>
      <c r="F183" s="14">
        <v>7.0628571428571432</v>
      </c>
      <c r="G183" s="14">
        <v>51.594285714285711</v>
      </c>
      <c r="H183" s="14">
        <v>5.8328571428571419</v>
      </c>
      <c r="I183" s="14">
        <v>241.78714285714284</v>
      </c>
      <c r="J183" s="14">
        <v>28.815714285714286</v>
      </c>
      <c r="K183" s="15"/>
      <c r="L183" s="14"/>
      <c r="M183" s="36">
        <v>140</v>
      </c>
      <c r="N183" s="8"/>
      <c r="O183" s="3"/>
      <c r="P183" s="7"/>
    </row>
    <row r="184" spans="1:21" x14ac:dyDescent="0.2">
      <c r="A184" s="34"/>
      <c r="B184" s="35"/>
      <c r="C184" s="36"/>
      <c r="D184" s="15">
        <v>1</v>
      </c>
      <c r="E184" s="15"/>
      <c r="F184" s="15">
        <v>0</v>
      </c>
      <c r="G184" s="15"/>
      <c r="H184" s="15">
        <v>1</v>
      </c>
      <c r="I184" s="15"/>
      <c r="J184" s="15">
        <v>0</v>
      </c>
      <c r="K184" s="15">
        <f>D184+F184+H184+J184</f>
        <v>2</v>
      </c>
      <c r="L184" s="15"/>
      <c r="M184" s="39"/>
      <c r="N184" s="8">
        <f>K184+L184</f>
        <v>2</v>
      </c>
      <c r="O184" s="3">
        <v>0.1</v>
      </c>
      <c r="P184" s="7">
        <f>N184*O184</f>
        <v>0.2</v>
      </c>
    </row>
    <row r="185" spans="1:21" x14ac:dyDescent="0.2">
      <c r="A185" s="34">
        <v>11</v>
      </c>
      <c r="B185" s="35">
        <v>22</v>
      </c>
      <c r="C185" s="36"/>
      <c r="D185" s="14">
        <v>846.94</v>
      </c>
      <c r="E185" s="14">
        <v>42.42</v>
      </c>
      <c r="F185" s="14">
        <v>5.01</v>
      </c>
      <c r="G185" s="14">
        <v>49.43</v>
      </c>
      <c r="H185" s="14">
        <v>5.84</v>
      </c>
      <c r="I185" s="14">
        <v>266.60000000000002</v>
      </c>
      <c r="J185" s="14">
        <v>31.48</v>
      </c>
      <c r="K185" s="15"/>
      <c r="L185" s="14"/>
      <c r="M185" s="36">
        <v>120</v>
      </c>
      <c r="N185" s="8"/>
      <c r="O185" s="3"/>
      <c r="P185" s="7"/>
    </row>
    <row r="186" spans="1:21" x14ac:dyDescent="0.2">
      <c r="A186" s="34"/>
      <c r="B186" s="35"/>
      <c r="C186" s="36"/>
      <c r="D186" s="15">
        <v>1</v>
      </c>
      <c r="E186" s="15"/>
      <c r="F186" s="15">
        <v>0</v>
      </c>
      <c r="G186" s="15"/>
      <c r="H186" s="15">
        <v>1</v>
      </c>
      <c r="I186" s="15"/>
      <c r="J186" s="15">
        <v>0</v>
      </c>
      <c r="K186" s="15">
        <f>D186+F186+H186+J186</f>
        <v>2</v>
      </c>
      <c r="L186" s="15"/>
      <c r="M186" s="39"/>
      <c r="N186" s="8">
        <f>K186+L186</f>
        <v>2</v>
      </c>
      <c r="O186" s="3">
        <v>0.1</v>
      </c>
      <c r="P186" s="7">
        <f>N186*O186</f>
        <v>0.2</v>
      </c>
    </row>
    <row r="187" spans="1:21" x14ac:dyDescent="0.2">
      <c r="A187" s="34">
        <v>12</v>
      </c>
      <c r="B187" s="35">
        <v>23</v>
      </c>
      <c r="C187" s="36"/>
      <c r="D187" s="14">
        <v>829.38</v>
      </c>
      <c r="E187" s="14">
        <v>79.650000000000006</v>
      </c>
      <c r="F187" s="14">
        <v>9.6</v>
      </c>
      <c r="G187" s="14">
        <v>59.72</v>
      </c>
      <c r="H187" s="14">
        <v>7.2</v>
      </c>
      <c r="I187" s="14">
        <v>239.22</v>
      </c>
      <c r="J187" s="14">
        <v>28.84</v>
      </c>
      <c r="K187" s="15"/>
      <c r="L187" s="14"/>
      <c r="M187" s="36">
        <v>50</v>
      </c>
      <c r="N187" s="8"/>
      <c r="O187" s="3"/>
      <c r="P187" s="7"/>
    </row>
    <row r="188" spans="1:21" x14ac:dyDescent="0.2">
      <c r="A188" s="34"/>
      <c r="B188" s="35"/>
      <c r="C188" s="36"/>
      <c r="D188" s="15">
        <v>0</v>
      </c>
      <c r="E188" s="15"/>
      <c r="F188" s="15">
        <v>0</v>
      </c>
      <c r="G188" s="15"/>
      <c r="H188" s="15">
        <v>1</v>
      </c>
      <c r="I188" s="15"/>
      <c r="J188" s="15">
        <v>0</v>
      </c>
      <c r="K188" s="15">
        <f>D188+F188+H188+J188</f>
        <v>1</v>
      </c>
      <c r="L188" s="15"/>
      <c r="M188" s="39"/>
      <c r="N188" s="8">
        <f>K188+L188</f>
        <v>1</v>
      </c>
      <c r="O188" s="3">
        <v>0.1</v>
      </c>
      <c r="P188" s="7">
        <f>N188*O188</f>
        <v>0.1</v>
      </c>
    </row>
    <row r="190" spans="1:21" x14ac:dyDescent="0.2">
      <c r="A190" s="51" t="s">
        <v>63</v>
      </c>
      <c r="B190" s="51"/>
      <c r="C190" s="51"/>
      <c r="D190" s="51"/>
      <c r="E190" s="51"/>
      <c r="F190" s="51"/>
      <c r="G190" s="51"/>
      <c r="H190" s="51"/>
      <c r="I190" s="51"/>
      <c r="J190" s="51"/>
      <c r="K190" s="51"/>
      <c r="L190" s="51"/>
      <c r="M190" s="51"/>
      <c r="N190" s="51"/>
      <c r="O190" s="3"/>
      <c r="P190" s="4"/>
      <c r="Q190" s="4"/>
      <c r="R190" s="4"/>
      <c r="S190" s="4"/>
      <c r="T190" s="4"/>
      <c r="U190" s="4"/>
    </row>
    <row r="191" spans="1:21" x14ac:dyDescent="0.2">
      <c r="A191" s="49" t="s">
        <v>14</v>
      </c>
      <c r="B191" s="55" t="s">
        <v>15</v>
      </c>
      <c r="C191" s="55" t="s">
        <v>18</v>
      </c>
      <c r="D191" s="55"/>
      <c r="E191" s="51" t="s">
        <v>11</v>
      </c>
      <c r="F191" s="51"/>
      <c r="G191" s="51"/>
      <c r="H191" s="51"/>
      <c r="I191" s="51" t="s">
        <v>12</v>
      </c>
      <c r="J191" s="51"/>
      <c r="K191" s="51"/>
      <c r="L191" s="51"/>
      <c r="M191" s="51"/>
      <c r="N191" s="51"/>
      <c r="O191" s="49" t="s">
        <v>22</v>
      </c>
      <c r="P191" s="49"/>
      <c r="Q191" s="49"/>
      <c r="R191" s="43" t="s">
        <v>31</v>
      </c>
      <c r="S191" s="43" t="s">
        <v>34</v>
      </c>
      <c r="T191" s="63" t="s">
        <v>50</v>
      </c>
      <c r="U191" s="43" t="s">
        <v>23</v>
      </c>
    </row>
    <row r="192" spans="1:21" ht="38.25" x14ac:dyDescent="0.2">
      <c r="A192" s="49"/>
      <c r="B192" s="55"/>
      <c r="C192" s="55"/>
      <c r="D192" s="55"/>
      <c r="E192" s="5" t="s">
        <v>0</v>
      </c>
      <c r="F192" s="49" t="s">
        <v>3</v>
      </c>
      <c r="G192" s="49"/>
      <c r="H192" s="49" t="s">
        <v>7</v>
      </c>
      <c r="I192" s="55" t="s">
        <v>1</v>
      </c>
      <c r="J192" s="55"/>
      <c r="K192" s="49" t="s">
        <v>4</v>
      </c>
      <c r="L192" s="49"/>
      <c r="M192" s="49" t="s">
        <v>8</v>
      </c>
      <c r="N192" s="49" t="s">
        <v>9</v>
      </c>
      <c r="O192" s="65" t="s">
        <v>24</v>
      </c>
      <c r="P192" s="49" t="s">
        <v>25</v>
      </c>
      <c r="Q192" s="49" t="s">
        <v>34</v>
      </c>
      <c r="R192" s="44"/>
      <c r="S192" s="44"/>
      <c r="T192" s="64"/>
      <c r="U192" s="44"/>
    </row>
    <row r="193" spans="1:21" ht="38.25" x14ac:dyDescent="0.2">
      <c r="A193" s="49"/>
      <c r="B193" s="55"/>
      <c r="C193" s="55"/>
      <c r="D193" s="55"/>
      <c r="E193" s="6" t="s">
        <v>5</v>
      </c>
      <c r="F193" s="6" t="s">
        <v>5</v>
      </c>
      <c r="G193" s="6" t="s">
        <v>2</v>
      </c>
      <c r="H193" s="49"/>
      <c r="I193" s="6" t="s">
        <v>5</v>
      </c>
      <c r="J193" s="6" t="s">
        <v>2</v>
      </c>
      <c r="K193" s="6" t="s">
        <v>5</v>
      </c>
      <c r="L193" s="6" t="s">
        <v>2</v>
      </c>
      <c r="M193" s="49"/>
      <c r="N193" s="49"/>
      <c r="O193" s="65"/>
      <c r="P193" s="49"/>
      <c r="Q193" s="49"/>
      <c r="R193" s="44"/>
      <c r="S193" s="44"/>
      <c r="T193" s="64"/>
      <c r="U193" s="44"/>
    </row>
    <row r="194" spans="1:21" s="111" customFormat="1" x14ac:dyDescent="0.2">
      <c r="A194" s="99" t="s">
        <v>58</v>
      </c>
      <c r="B194" s="109" t="s">
        <v>36</v>
      </c>
      <c r="C194" s="101" t="s">
        <v>6</v>
      </c>
      <c r="D194" s="102" t="s">
        <v>19</v>
      </c>
      <c r="E194" s="103">
        <v>328.43617213898625</v>
      </c>
      <c r="F194" s="103">
        <v>46.233256614599931</v>
      </c>
      <c r="G194" s="103">
        <v>14.080082259878795</v>
      </c>
      <c r="H194" s="103">
        <v>4.0670704494740195E-3</v>
      </c>
      <c r="I194" s="103">
        <v>23.533150781000955</v>
      </c>
      <c r="J194" s="103">
        <v>7.1670297358670592</v>
      </c>
      <c r="K194" s="103">
        <v>89.9074153649984</v>
      </c>
      <c r="L194" s="103">
        <v>27.347449532300107</v>
      </c>
      <c r="M194" s="103">
        <v>78.405419190309203</v>
      </c>
      <c r="N194" s="103">
        <v>4.3570105196047173</v>
      </c>
      <c r="O194" s="104"/>
      <c r="P194" s="104"/>
      <c r="Q194" s="104"/>
      <c r="R194" s="110"/>
      <c r="S194" s="106"/>
      <c r="T194" s="102"/>
      <c r="U194" s="107"/>
    </row>
    <row r="195" spans="1:21" s="111" customFormat="1" x14ac:dyDescent="0.2">
      <c r="A195" s="99"/>
      <c r="B195" s="112"/>
      <c r="C195" s="101"/>
      <c r="D195" s="102" t="s">
        <v>16</v>
      </c>
      <c r="E195" s="104"/>
      <c r="F195" s="104"/>
      <c r="G195" s="104">
        <v>1</v>
      </c>
      <c r="H195" s="104">
        <v>1</v>
      </c>
      <c r="I195" s="104"/>
      <c r="J195" s="104">
        <v>1</v>
      </c>
      <c r="K195" s="104"/>
      <c r="L195" s="104">
        <v>1</v>
      </c>
      <c r="M195" s="104"/>
      <c r="N195" s="104">
        <v>0</v>
      </c>
      <c r="O195" s="104">
        <f>E195+G195+H195</f>
        <v>2</v>
      </c>
      <c r="P195" s="104">
        <f>J195+L195+N195</f>
        <v>2</v>
      </c>
      <c r="Q195" s="104">
        <f>O195+P195</f>
        <v>4</v>
      </c>
      <c r="R195" s="105"/>
      <c r="S195" s="106">
        <f>Q195</f>
        <v>4</v>
      </c>
      <c r="T195" s="102">
        <v>1</v>
      </c>
      <c r="U195" s="107">
        <f>S195*T195</f>
        <v>4</v>
      </c>
    </row>
    <row r="196" spans="1:21" x14ac:dyDescent="0.2">
      <c r="A196" s="86">
        <v>1</v>
      </c>
      <c r="B196" s="87" t="s">
        <v>46</v>
      </c>
      <c r="C196" s="88" t="s">
        <v>44</v>
      </c>
      <c r="D196" s="78" t="s">
        <v>19</v>
      </c>
      <c r="E196" s="89">
        <v>331.76502304147465</v>
      </c>
      <c r="F196" s="89">
        <v>40.280645161290323</v>
      </c>
      <c r="G196" s="89">
        <v>12.206472537781265</v>
      </c>
      <c r="H196" s="89">
        <v>4.3133640552995385E-3</v>
      </c>
      <c r="I196" s="89">
        <v>16.72774193548387</v>
      </c>
      <c r="J196" s="89">
        <v>5.1027606220426103</v>
      </c>
      <c r="K196" s="89">
        <v>95.480783410138258</v>
      </c>
      <c r="L196" s="89">
        <v>28.841013441343208</v>
      </c>
      <c r="M196" s="89">
        <v>83.046082949308769</v>
      </c>
      <c r="N196" s="89">
        <v>4.233594470046083</v>
      </c>
      <c r="O196" s="91"/>
      <c r="P196" s="91"/>
      <c r="Q196" s="91"/>
      <c r="R196" s="90">
        <v>2170</v>
      </c>
      <c r="S196" s="84"/>
      <c r="T196" s="78"/>
      <c r="U196" s="81"/>
    </row>
    <row r="197" spans="1:21" x14ac:dyDescent="0.2">
      <c r="A197" s="86"/>
      <c r="B197" s="87"/>
      <c r="C197" s="88"/>
      <c r="D197" s="78" t="s">
        <v>16</v>
      </c>
      <c r="E197" s="91"/>
      <c r="F197" s="91"/>
      <c r="G197" s="91">
        <v>0</v>
      </c>
      <c r="H197" s="91">
        <v>1</v>
      </c>
      <c r="I197" s="91"/>
      <c r="J197" s="91">
        <v>1</v>
      </c>
      <c r="K197" s="91"/>
      <c r="L197" s="91">
        <v>0</v>
      </c>
      <c r="M197" s="91"/>
      <c r="N197" s="91">
        <v>1</v>
      </c>
      <c r="O197" s="91">
        <f>E197+G197+H197</f>
        <v>1</v>
      </c>
      <c r="P197" s="91">
        <f>J197+L197+N197</f>
        <v>2</v>
      </c>
      <c r="Q197" s="91">
        <f>O197+P197</f>
        <v>3</v>
      </c>
      <c r="R197" s="92"/>
      <c r="S197" s="84">
        <f>Q197</f>
        <v>3</v>
      </c>
      <c r="T197" s="78">
        <v>1</v>
      </c>
      <c r="U197" s="81">
        <f>S197*T197</f>
        <v>3</v>
      </c>
    </row>
    <row r="198" spans="1:21" x14ac:dyDescent="0.2">
      <c r="A198" s="86">
        <v>2</v>
      </c>
      <c r="B198" s="87" t="s">
        <v>28</v>
      </c>
      <c r="C198" s="88" t="s">
        <v>27</v>
      </c>
      <c r="D198" s="78" t="s">
        <v>19</v>
      </c>
      <c r="E198" s="93">
        <v>333.39027555453919</v>
      </c>
      <c r="F198" s="93">
        <v>42.364623828035683</v>
      </c>
      <c r="G198" s="93">
        <v>12.706629776850948</v>
      </c>
      <c r="H198" s="93">
        <v>4.5018980105190939E-2</v>
      </c>
      <c r="I198" s="93">
        <v>19.031149096729933</v>
      </c>
      <c r="J198" s="93">
        <v>5.710234919911886</v>
      </c>
      <c r="K198" s="93">
        <v>90.278364966841977</v>
      </c>
      <c r="L198" s="93">
        <v>27.05497670054428</v>
      </c>
      <c r="M198" s="93">
        <v>83.995883832609181</v>
      </c>
      <c r="N198" s="93">
        <v>4.2073359249942843</v>
      </c>
      <c r="O198" s="91"/>
      <c r="P198" s="91"/>
      <c r="Q198" s="91"/>
      <c r="R198" s="90">
        <v>8746</v>
      </c>
      <c r="S198" s="84"/>
      <c r="T198" s="78"/>
      <c r="U198" s="81"/>
    </row>
    <row r="199" spans="1:21" x14ac:dyDescent="0.2">
      <c r="A199" s="86"/>
      <c r="B199" s="87"/>
      <c r="C199" s="88"/>
      <c r="D199" s="78" t="s">
        <v>16</v>
      </c>
      <c r="E199" s="91"/>
      <c r="F199" s="91"/>
      <c r="G199" s="91">
        <v>0</v>
      </c>
      <c r="H199" s="91">
        <v>0</v>
      </c>
      <c r="I199" s="91"/>
      <c r="J199" s="91">
        <v>1</v>
      </c>
      <c r="K199" s="91"/>
      <c r="L199" s="91">
        <v>1</v>
      </c>
      <c r="M199" s="91"/>
      <c r="N199" s="91">
        <v>1</v>
      </c>
      <c r="O199" s="91">
        <f>E199+G199+H199</f>
        <v>0</v>
      </c>
      <c r="P199" s="91">
        <f>J199+L199+N199</f>
        <v>3</v>
      </c>
      <c r="Q199" s="91">
        <f>O199+P199</f>
        <v>3</v>
      </c>
      <c r="R199" s="92"/>
      <c r="S199" s="84">
        <f>Q199</f>
        <v>3</v>
      </c>
      <c r="T199" s="78">
        <v>0.98</v>
      </c>
      <c r="U199" s="81">
        <f>S199*T199</f>
        <v>2.94</v>
      </c>
    </row>
    <row r="200" spans="1:21" x14ac:dyDescent="0.2">
      <c r="A200" s="86">
        <v>3</v>
      </c>
      <c r="B200" s="87" t="s">
        <v>45</v>
      </c>
      <c r="C200" s="88" t="s">
        <v>38</v>
      </c>
      <c r="D200" s="78" t="s">
        <v>19</v>
      </c>
      <c r="E200" s="93">
        <v>332.8926923076923</v>
      </c>
      <c r="F200" s="93">
        <v>43.890019230769234</v>
      </c>
      <c r="G200" s="93">
        <v>13.192712982225039</v>
      </c>
      <c r="H200" s="93">
        <v>3.0059615384615386E-2</v>
      </c>
      <c r="I200" s="93">
        <v>19.74519230769231</v>
      </c>
      <c r="J200" s="93">
        <v>5.9350077922711906</v>
      </c>
      <c r="K200" s="93">
        <v>95.747788461538477</v>
      </c>
      <c r="L200" s="93">
        <v>28.726697803235496</v>
      </c>
      <c r="M200" s="93">
        <v>81.005769230769232</v>
      </c>
      <c r="N200" s="93">
        <v>4.2622692307692311</v>
      </c>
      <c r="O200" s="91"/>
      <c r="P200" s="91"/>
      <c r="Q200" s="91"/>
      <c r="R200" s="90">
        <v>5200</v>
      </c>
      <c r="S200" s="84"/>
      <c r="T200" s="78"/>
      <c r="U200" s="81"/>
    </row>
    <row r="201" spans="1:21" x14ac:dyDescent="0.2">
      <c r="A201" s="86"/>
      <c r="B201" s="87"/>
      <c r="C201" s="88"/>
      <c r="D201" s="78" t="s">
        <v>16</v>
      </c>
      <c r="E201" s="91"/>
      <c r="F201" s="91"/>
      <c r="G201" s="91">
        <v>1</v>
      </c>
      <c r="H201" s="91">
        <v>0</v>
      </c>
      <c r="I201" s="91"/>
      <c r="J201" s="91">
        <v>1</v>
      </c>
      <c r="K201" s="91"/>
      <c r="L201" s="91">
        <v>0</v>
      </c>
      <c r="M201" s="91"/>
      <c r="N201" s="91">
        <v>1</v>
      </c>
      <c r="O201" s="91">
        <f t="shared" ref="O201" si="29">E201+G201+H201</f>
        <v>1</v>
      </c>
      <c r="P201" s="91">
        <f t="shared" ref="P201" si="30">J201+L201+N201</f>
        <v>2</v>
      </c>
      <c r="Q201" s="91">
        <f t="shared" ref="Q201" si="31">O201+P201</f>
        <v>3</v>
      </c>
      <c r="R201" s="92"/>
      <c r="S201" s="84">
        <f t="shared" ref="S201" si="32">Q201</f>
        <v>3</v>
      </c>
      <c r="T201" s="78">
        <v>0.88</v>
      </c>
      <c r="U201" s="81">
        <f t="shared" ref="U201" si="33">S201*T201</f>
        <v>2.64</v>
      </c>
    </row>
    <row r="202" spans="1:21" x14ac:dyDescent="0.2">
      <c r="A202" s="58">
        <v>4</v>
      </c>
      <c r="B202" s="59">
        <v>4</v>
      </c>
      <c r="C202" s="60"/>
      <c r="D202" s="4" t="s">
        <v>19</v>
      </c>
      <c r="E202" s="19">
        <v>326.84884129213481</v>
      </c>
      <c r="F202" s="19">
        <v>46.393745318352053</v>
      </c>
      <c r="G202" s="19">
        <v>14.178171025816066</v>
      </c>
      <c r="H202" s="19">
        <v>5.0514981273408234E-2</v>
      </c>
      <c r="I202" s="19">
        <v>21.442804307116099</v>
      </c>
      <c r="J202" s="19">
        <v>6.5460065948912813</v>
      </c>
      <c r="K202" s="19">
        <v>89.965215355805228</v>
      </c>
      <c r="L202" s="19">
        <v>27.558429221656258</v>
      </c>
      <c r="M202" s="19">
        <v>83.786048689138568</v>
      </c>
      <c r="N202" s="19">
        <v>4.0220294943820214</v>
      </c>
      <c r="O202" s="15"/>
      <c r="P202" s="15"/>
      <c r="Q202" s="15"/>
      <c r="R202" s="36">
        <v>4272</v>
      </c>
      <c r="S202" s="8"/>
      <c r="T202" s="4"/>
      <c r="U202" s="7"/>
    </row>
    <row r="203" spans="1:21" x14ac:dyDescent="0.2">
      <c r="A203" s="58"/>
      <c r="B203" s="59"/>
      <c r="C203" s="60"/>
      <c r="D203" s="4" t="s">
        <v>16</v>
      </c>
      <c r="E203" s="15"/>
      <c r="F203" s="15"/>
      <c r="G203" s="15">
        <v>1</v>
      </c>
      <c r="H203" s="15">
        <v>0</v>
      </c>
      <c r="I203" s="15"/>
      <c r="J203" s="15">
        <v>1</v>
      </c>
      <c r="K203" s="15"/>
      <c r="L203" s="15">
        <v>1</v>
      </c>
      <c r="M203" s="15"/>
      <c r="N203" s="15">
        <v>0</v>
      </c>
      <c r="O203" s="15">
        <f t="shared" ref="O203" si="34">E203+G203+H203</f>
        <v>1</v>
      </c>
      <c r="P203" s="15">
        <f t="shared" ref="P203" si="35">J203+L203+N203</f>
        <v>2</v>
      </c>
      <c r="Q203" s="15">
        <f t="shared" ref="Q203" si="36">O203+P203</f>
        <v>3</v>
      </c>
      <c r="R203" s="39"/>
      <c r="S203" s="8">
        <f t="shared" ref="S203" si="37">Q203</f>
        <v>3</v>
      </c>
      <c r="T203" s="4">
        <v>0.69</v>
      </c>
      <c r="U203" s="7">
        <f t="shared" ref="U203" si="38">S203*T203</f>
        <v>2.0699999999999998</v>
      </c>
    </row>
    <row r="204" spans="1:21" x14ac:dyDescent="0.2">
      <c r="A204" s="58">
        <v>5</v>
      </c>
      <c r="B204" s="61">
        <v>14</v>
      </c>
      <c r="C204" s="62"/>
      <c r="D204" s="9" t="s">
        <v>19</v>
      </c>
      <c r="E204" s="16">
        <v>338.85381568778979</v>
      </c>
      <c r="F204" s="16">
        <v>45.394875386398759</v>
      </c>
      <c r="G204" s="16">
        <v>13.384921491098389</v>
      </c>
      <c r="H204" s="16">
        <v>0.16000386398763519</v>
      </c>
      <c r="I204" s="16">
        <v>21.736748454404946</v>
      </c>
      <c r="J204" s="16">
        <v>6.3848620676589798</v>
      </c>
      <c r="K204" s="16">
        <v>98.922694165378672</v>
      </c>
      <c r="L204" s="16">
        <v>29.25136969133727</v>
      </c>
      <c r="M204" s="16">
        <v>74.586553323029364</v>
      </c>
      <c r="N204" s="16">
        <v>4.5043180061823804</v>
      </c>
      <c r="O204" s="17"/>
      <c r="P204" s="17"/>
      <c r="Q204" s="17"/>
      <c r="R204" s="37">
        <v>10352</v>
      </c>
      <c r="S204" s="11"/>
      <c r="T204" s="9"/>
      <c r="U204" s="12"/>
    </row>
    <row r="205" spans="1:21" x14ac:dyDescent="0.2">
      <c r="A205" s="58"/>
      <c r="B205" s="61"/>
      <c r="C205" s="62"/>
      <c r="D205" s="9" t="s">
        <v>16</v>
      </c>
      <c r="E205" s="17"/>
      <c r="F205" s="17"/>
      <c r="G205" s="17">
        <v>1</v>
      </c>
      <c r="H205" s="17">
        <v>0</v>
      </c>
      <c r="I205" s="17"/>
      <c r="J205" s="17">
        <v>1</v>
      </c>
      <c r="K205" s="17"/>
      <c r="L205" s="17">
        <v>0</v>
      </c>
      <c r="M205" s="17"/>
      <c r="N205" s="17">
        <v>0</v>
      </c>
      <c r="O205" s="17">
        <f>E205+G205+H205</f>
        <v>1</v>
      </c>
      <c r="P205" s="17">
        <f>J205+L205+N205</f>
        <v>1</v>
      </c>
      <c r="Q205" s="17">
        <f>O205+P205</f>
        <v>2</v>
      </c>
      <c r="R205" s="38"/>
      <c r="S205" s="11">
        <f>Q205</f>
        <v>2</v>
      </c>
      <c r="T205" s="9">
        <v>1</v>
      </c>
      <c r="U205" s="12">
        <f>S205*T205</f>
        <v>2</v>
      </c>
    </row>
    <row r="206" spans="1:21" x14ac:dyDescent="0.2">
      <c r="A206" s="58">
        <v>6</v>
      </c>
      <c r="B206" s="61">
        <v>1</v>
      </c>
      <c r="C206" s="62"/>
      <c r="D206" s="9" t="s">
        <v>19</v>
      </c>
      <c r="E206" s="16">
        <v>351.49859487624838</v>
      </c>
      <c r="F206" s="16">
        <v>46.143848892748593</v>
      </c>
      <c r="G206" s="16">
        <v>13.121231133567971</v>
      </c>
      <c r="H206" s="16">
        <v>3.2831437255753361E-2</v>
      </c>
      <c r="I206" s="16">
        <v>22.954298740772906</v>
      </c>
      <c r="J206" s="16">
        <v>6.5099780970060932</v>
      </c>
      <c r="K206" s="16">
        <v>104.40729743812419</v>
      </c>
      <c r="L206" s="16">
        <v>29.669929242215389</v>
      </c>
      <c r="M206" s="16">
        <v>79.372818063395556</v>
      </c>
      <c r="N206" s="16">
        <v>4.3596691272253585</v>
      </c>
      <c r="O206" s="17"/>
      <c r="P206" s="17"/>
      <c r="Q206" s="17"/>
      <c r="R206" s="37">
        <v>14779</v>
      </c>
      <c r="S206" s="11"/>
      <c r="T206" s="9"/>
      <c r="U206" s="12"/>
    </row>
    <row r="207" spans="1:21" x14ac:dyDescent="0.2">
      <c r="A207" s="58"/>
      <c r="B207" s="61"/>
      <c r="C207" s="62"/>
      <c r="D207" s="9" t="s">
        <v>16</v>
      </c>
      <c r="E207" s="17"/>
      <c r="F207" s="17"/>
      <c r="G207" s="17">
        <v>1</v>
      </c>
      <c r="H207" s="17">
        <v>0</v>
      </c>
      <c r="I207" s="17"/>
      <c r="J207" s="17">
        <v>1</v>
      </c>
      <c r="K207" s="17"/>
      <c r="L207" s="17">
        <v>0</v>
      </c>
      <c r="M207" s="17"/>
      <c r="N207" s="17">
        <v>0</v>
      </c>
      <c r="O207" s="17">
        <f>E207+G207+H207</f>
        <v>1</v>
      </c>
      <c r="P207" s="17">
        <f>J207+L207+N207</f>
        <v>1</v>
      </c>
      <c r="Q207" s="17">
        <f>O207+P207</f>
        <v>2</v>
      </c>
      <c r="R207" s="38"/>
      <c r="S207" s="11">
        <f>Q207</f>
        <v>2</v>
      </c>
      <c r="T207" s="9">
        <v>1</v>
      </c>
      <c r="U207" s="12">
        <f>S207*T207</f>
        <v>2</v>
      </c>
    </row>
    <row r="208" spans="1:21" x14ac:dyDescent="0.2">
      <c r="A208" s="58">
        <v>7</v>
      </c>
      <c r="B208" s="59">
        <v>22</v>
      </c>
      <c r="C208" s="60"/>
      <c r="D208" s="4" t="s">
        <v>19</v>
      </c>
      <c r="E208" s="19">
        <v>339.15156819225467</v>
      </c>
      <c r="F208" s="19">
        <v>44.177840961273539</v>
      </c>
      <c r="G208" s="19">
        <v>13.048248770790824</v>
      </c>
      <c r="H208" s="19">
        <v>2.8243073626205418E-2</v>
      </c>
      <c r="I208" s="19">
        <v>20.519818613194548</v>
      </c>
      <c r="J208" s="19">
        <v>6.0631332472506863</v>
      </c>
      <c r="K208" s="19">
        <v>96.086540639828584</v>
      </c>
      <c r="L208" s="19">
        <v>28.296001483584924</v>
      </c>
      <c r="M208" s="19">
        <v>79.963722638910141</v>
      </c>
      <c r="N208" s="19">
        <v>4.3589009643349144</v>
      </c>
      <c r="O208" s="15"/>
      <c r="P208" s="15"/>
      <c r="Q208" s="15"/>
      <c r="R208" s="36">
        <v>13066</v>
      </c>
      <c r="S208" s="8"/>
      <c r="T208" s="4"/>
      <c r="U208" s="7"/>
    </row>
    <row r="209" spans="1:21" x14ac:dyDescent="0.2">
      <c r="A209" s="58"/>
      <c r="B209" s="59"/>
      <c r="C209" s="60"/>
      <c r="D209" s="4" t="s">
        <v>16</v>
      </c>
      <c r="E209" s="15"/>
      <c r="F209" s="15"/>
      <c r="G209" s="15">
        <v>1</v>
      </c>
      <c r="H209" s="15">
        <v>0</v>
      </c>
      <c r="I209" s="15"/>
      <c r="J209" s="15">
        <v>1</v>
      </c>
      <c r="K209" s="15"/>
      <c r="L209" s="15">
        <v>0</v>
      </c>
      <c r="M209" s="15"/>
      <c r="N209" s="15">
        <v>0</v>
      </c>
      <c r="O209" s="15">
        <f>E209+G209+H209</f>
        <v>1</v>
      </c>
      <c r="P209" s="15">
        <f>J209+L209+N209</f>
        <v>1</v>
      </c>
      <c r="Q209" s="15">
        <f>O209+P209</f>
        <v>2</v>
      </c>
      <c r="R209" s="39"/>
      <c r="S209" s="8">
        <f>Q209</f>
        <v>2</v>
      </c>
      <c r="T209" s="4">
        <v>1</v>
      </c>
      <c r="U209" s="7">
        <f>S209*T209</f>
        <v>2</v>
      </c>
    </row>
    <row r="210" spans="1:21" x14ac:dyDescent="0.2">
      <c r="A210" s="58">
        <v>8</v>
      </c>
      <c r="B210" s="59">
        <v>16</v>
      </c>
      <c r="C210" s="60"/>
      <c r="D210" s="4" t="s">
        <v>19</v>
      </c>
      <c r="E210" s="19">
        <v>357.54999999999995</v>
      </c>
      <c r="F210" s="19">
        <v>43.446997126436784</v>
      </c>
      <c r="G210" s="19">
        <v>12.16029591419665</v>
      </c>
      <c r="H210" s="19">
        <v>3.1103448275862072E-2</v>
      </c>
      <c r="I210" s="19">
        <v>21.551968390804603</v>
      </c>
      <c r="J210" s="19">
        <v>6.0048930736122514</v>
      </c>
      <c r="K210" s="19">
        <v>102.6001436781609</v>
      </c>
      <c r="L210" s="19">
        <v>28.684385093604799</v>
      </c>
      <c r="M210" s="19">
        <v>82.43247126436782</v>
      </c>
      <c r="N210" s="19">
        <v>4.3027729885057466</v>
      </c>
      <c r="O210" s="15"/>
      <c r="P210" s="15"/>
      <c r="Q210" s="15"/>
      <c r="R210" s="36">
        <v>5568</v>
      </c>
      <c r="S210" s="8"/>
      <c r="T210" s="4"/>
      <c r="U210" s="7"/>
    </row>
    <row r="211" spans="1:21" x14ac:dyDescent="0.2">
      <c r="A211" s="58"/>
      <c r="B211" s="59"/>
      <c r="C211" s="60"/>
      <c r="D211" s="4" t="s">
        <v>16</v>
      </c>
      <c r="E211" s="15"/>
      <c r="F211" s="15"/>
      <c r="G211" s="15">
        <v>0</v>
      </c>
      <c r="H211" s="15">
        <v>0</v>
      </c>
      <c r="I211" s="15"/>
      <c r="J211" s="15">
        <v>1</v>
      </c>
      <c r="K211" s="15"/>
      <c r="L211" s="15">
        <v>0</v>
      </c>
      <c r="M211" s="15"/>
      <c r="N211" s="15">
        <v>1</v>
      </c>
      <c r="O211" s="15">
        <f>E211+G211+H211</f>
        <v>0</v>
      </c>
      <c r="P211" s="15">
        <f>J211+L211+N211</f>
        <v>2</v>
      </c>
      <c r="Q211" s="15">
        <f>O211+P211</f>
        <v>2</v>
      </c>
      <c r="R211" s="39"/>
      <c r="S211" s="8">
        <f t="shared" ref="S211" si="39">Q211</f>
        <v>2</v>
      </c>
      <c r="T211" s="4">
        <v>1</v>
      </c>
      <c r="U211" s="7">
        <f>S211*T211</f>
        <v>2</v>
      </c>
    </row>
    <row r="212" spans="1:21" x14ac:dyDescent="0.2">
      <c r="A212" s="58">
        <v>9</v>
      </c>
      <c r="B212" s="59">
        <v>39</v>
      </c>
      <c r="C212" s="60"/>
      <c r="D212" s="4" t="s">
        <v>19</v>
      </c>
      <c r="E212" s="19">
        <v>396.1</v>
      </c>
      <c r="F212" s="19">
        <v>43.09</v>
      </c>
      <c r="G212" s="19">
        <v>10.87856601868215</v>
      </c>
      <c r="H212" s="19">
        <v>0</v>
      </c>
      <c r="I212" s="19">
        <v>24.19</v>
      </c>
      <c r="J212" s="19">
        <v>6.1070436758394342</v>
      </c>
      <c r="K212" s="19">
        <v>132.66999999999999</v>
      </c>
      <c r="L212" s="19">
        <v>33.494067154758895</v>
      </c>
      <c r="M212" s="19">
        <v>86</v>
      </c>
      <c r="N212" s="19">
        <v>4.13</v>
      </c>
      <c r="O212" s="15"/>
      <c r="P212" s="15"/>
      <c r="Q212" s="15"/>
      <c r="R212" s="36">
        <v>400</v>
      </c>
      <c r="S212" s="8"/>
      <c r="T212" s="4"/>
      <c r="U212" s="7"/>
    </row>
    <row r="213" spans="1:21" x14ac:dyDescent="0.2">
      <c r="A213" s="58"/>
      <c r="B213" s="59"/>
      <c r="C213" s="60"/>
      <c r="D213" s="4" t="s">
        <v>16</v>
      </c>
      <c r="E213" s="15"/>
      <c r="F213" s="15"/>
      <c r="G213" s="15">
        <v>0</v>
      </c>
      <c r="H213" s="15">
        <v>1</v>
      </c>
      <c r="I213" s="15"/>
      <c r="J213" s="15">
        <v>1</v>
      </c>
      <c r="K213" s="15"/>
      <c r="L213" s="15">
        <v>0</v>
      </c>
      <c r="M213" s="15"/>
      <c r="N213" s="15">
        <v>0</v>
      </c>
      <c r="O213" s="15">
        <f>E213+G213+H213</f>
        <v>1</v>
      </c>
      <c r="P213" s="15">
        <f>J213+L213+N213</f>
        <v>1</v>
      </c>
      <c r="Q213" s="15">
        <f>O213+P213</f>
        <v>2</v>
      </c>
      <c r="R213" s="39"/>
      <c r="S213" s="8">
        <f t="shared" ref="S213" si="40">Q213</f>
        <v>2</v>
      </c>
      <c r="T213" s="4">
        <v>0.99</v>
      </c>
      <c r="U213" s="7">
        <f>S213*T213</f>
        <v>1.98</v>
      </c>
    </row>
    <row r="214" spans="1:21" x14ac:dyDescent="0.2">
      <c r="A214" s="58">
        <v>10</v>
      </c>
      <c r="B214" s="59">
        <v>9</v>
      </c>
      <c r="C214" s="60"/>
      <c r="D214" s="4" t="s">
        <v>19</v>
      </c>
      <c r="E214" s="19">
        <v>354.2346825153374</v>
      </c>
      <c r="F214" s="19">
        <v>41.999780674846619</v>
      </c>
      <c r="G214" s="19">
        <v>11.88159640975752</v>
      </c>
      <c r="H214" s="19">
        <v>2.2483128834355826E-2</v>
      </c>
      <c r="I214" s="19">
        <v>19.027676380368096</v>
      </c>
      <c r="J214" s="19">
        <v>5.3838916335495517</v>
      </c>
      <c r="K214" s="19">
        <v>99.301343558282213</v>
      </c>
      <c r="L214" s="19">
        <v>27.992033318513762</v>
      </c>
      <c r="M214" s="19">
        <v>82.972392638036794</v>
      </c>
      <c r="N214" s="19">
        <v>4.3909984662576695</v>
      </c>
      <c r="O214" s="15"/>
      <c r="P214" s="15"/>
      <c r="Q214" s="15"/>
      <c r="R214" s="36">
        <v>32600</v>
      </c>
      <c r="S214" s="8"/>
      <c r="T214" s="4"/>
      <c r="U214" s="7"/>
    </row>
    <row r="215" spans="1:21" x14ac:dyDescent="0.2">
      <c r="A215" s="58"/>
      <c r="B215" s="59"/>
      <c r="C215" s="60"/>
      <c r="D215" s="4" t="s">
        <v>16</v>
      </c>
      <c r="E215" s="15"/>
      <c r="F215" s="15"/>
      <c r="G215" s="15">
        <v>0</v>
      </c>
      <c r="H215" s="15">
        <v>0</v>
      </c>
      <c r="I215" s="15"/>
      <c r="J215" s="15">
        <v>1</v>
      </c>
      <c r="K215" s="15"/>
      <c r="L215" s="15">
        <v>1</v>
      </c>
      <c r="M215" s="15"/>
      <c r="N215" s="15">
        <v>0</v>
      </c>
      <c r="O215" s="15">
        <f>E215+G215+H215</f>
        <v>0</v>
      </c>
      <c r="P215" s="15">
        <f>J215+L215+N215</f>
        <v>2</v>
      </c>
      <c r="Q215" s="15">
        <f>O215+P215</f>
        <v>2</v>
      </c>
      <c r="R215" s="39"/>
      <c r="S215" s="8">
        <f>Q215</f>
        <v>2</v>
      </c>
      <c r="T215" s="4">
        <v>0.91</v>
      </c>
      <c r="U215" s="7">
        <f>S215*T215</f>
        <v>1.82</v>
      </c>
    </row>
    <row r="216" spans="1:21" x14ac:dyDescent="0.2">
      <c r="A216" s="58">
        <v>11</v>
      </c>
      <c r="B216" s="59">
        <v>44</v>
      </c>
      <c r="C216" s="60"/>
      <c r="D216" s="4" t="s">
        <v>19</v>
      </c>
      <c r="E216" s="19">
        <v>350.41329246935203</v>
      </c>
      <c r="F216" s="19">
        <v>40.250928196147107</v>
      </c>
      <c r="G216" s="19">
        <v>11.463333333333333</v>
      </c>
      <c r="H216" s="19">
        <v>5.9458844133099827E-2</v>
      </c>
      <c r="I216" s="19">
        <v>16.599182720373612</v>
      </c>
      <c r="J216" s="19">
        <v>4.7384004670169286</v>
      </c>
      <c r="K216" s="19">
        <v>101.8321249270286</v>
      </c>
      <c r="L216" s="19">
        <v>29.068213660245185</v>
      </c>
      <c r="M216" s="19">
        <v>85.123175715119672</v>
      </c>
      <c r="N216" s="19">
        <v>4.2845067133683585</v>
      </c>
      <c r="O216" s="15"/>
      <c r="P216" s="15"/>
      <c r="Q216" s="15"/>
      <c r="R216" s="36">
        <v>1370.4</v>
      </c>
      <c r="S216" s="8"/>
      <c r="T216" s="4"/>
      <c r="U216" s="7"/>
    </row>
    <row r="217" spans="1:21" x14ac:dyDescent="0.2">
      <c r="A217" s="58"/>
      <c r="B217" s="59"/>
      <c r="C217" s="60"/>
      <c r="D217" s="4" t="s">
        <v>16</v>
      </c>
      <c r="E217" s="15"/>
      <c r="F217" s="15"/>
      <c r="G217" s="15">
        <v>0</v>
      </c>
      <c r="H217" s="15">
        <v>0</v>
      </c>
      <c r="I217" s="15"/>
      <c r="J217" s="15">
        <v>1</v>
      </c>
      <c r="K217" s="15"/>
      <c r="L217" s="15">
        <v>0</v>
      </c>
      <c r="M217" s="15"/>
      <c r="N217" s="15">
        <v>1</v>
      </c>
      <c r="O217" s="15">
        <f t="shared" ref="O217" si="41">E217+G217+H217</f>
        <v>0</v>
      </c>
      <c r="P217" s="15">
        <f t="shared" ref="P217" si="42">J217+L217+N217</f>
        <v>2</v>
      </c>
      <c r="Q217" s="15">
        <f t="shared" ref="Q217" si="43">O217+P217</f>
        <v>2</v>
      </c>
      <c r="R217" s="39"/>
      <c r="S217" s="8">
        <f t="shared" ref="S217" si="44">Q217</f>
        <v>2</v>
      </c>
      <c r="T217" s="4">
        <v>0.83</v>
      </c>
      <c r="U217" s="7">
        <f t="shared" ref="U217" si="45">S217*T217</f>
        <v>1.66</v>
      </c>
    </row>
    <row r="218" spans="1:21" x14ac:dyDescent="0.2">
      <c r="A218" s="58">
        <v>12</v>
      </c>
      <c r="B218" s="59">
        <v>55</v>
      </c>
      <c r="C218" s="60"/>
      <c r="D218" s="4" t="s">
        <v>19</v>
      </c>
      <c r="E218" s="19">
        <v>372.17696787612664</v>
      </c>
      <c r="F218" s="19">
        <v>44.154263924196904</v>
      </c>
      <c r="G218" s="19">
        <v>11.861310367588187</v>
      </c>
      <c r="H218" s="19">
        <v>0</v>
      </c>
      <c r="I218" s="19">
        <v>18.205077420845853</v>
      </c>
      <c r="J218" s="19">
        <v>4.8881430229943952</v>
      </c>
      <c r="K218" s="19">
        <v>109.88664894846313</v>
      </c>
      <c r="L218" s="19">
        <v>29.529570811476091</v>
      </c>
      <c r="M218" s="19">
        <v>84</v>
      </c>
      <c r="N218" s="19">
        <v>4.3741368153455049</v>
      </c>
      <c r="O218" s="15"/>
      <c r="P218" s="15"/>
      <c r="Q218" s="15"/>
      <c r="R218" s="36">
        <v>4327</v>
      </c>
      <c r="S218" s="8"/>
      <c r="T218" s="4"/>
      <c r="U218" s="7"/>
    </row>
    <row r="219" spans="1:21" x14ac:dyDescent="0.2">
      <c r="A219" s="58"/>
      <c r="B219" s="59"/>
      <c r="C219" s="60"/>
      <c r="D219" s="4" t="s">
        <v>16</v>
      </c>
      <c r="E219" s="15"/>
      <c r="F219" s="15"/>
      <c r="G219" s="15">
        <v>0</v>
      </c>
      <c r="H219" s="15">
        <v>1</v>
      </c>
      <c r="I219" s="15"/>
      <c r="J219" s="15">
        <v>1</v>
      </c>
      <c r="K219" s="15"/>
      <c r="L219" s="15">
        <v>0</v>
      </c>
      <c r="M219" s="15"/>
      <c r="N219" s="15">
        <v>0</v>
      </c>
      <c r="O219" s="15">
        <f>E219+G219+H219</f>
        <v>1</v>
      </c>
      <c r="P219" s="15">
        <f>J219+L219+N219</f>
        <v>1</v>
      </c>
      <c r="Q219" s="15">
        <f>O219+P219</f>
        <v>2</v>
      </c>
      <c r="R219" s="39"/>
      <c r="S219" s="8">
        <f t="shared" ref="S219" si="46">Q219</f>
        <v>2</v>
      </c>
      <c r="T219" s="4">
        <v>0.82</v>
      </c>
      <c r="U219" s="7">
        <f>S219*T219</f>
        <v>1.64</v>
      </c>
    </row>
    <row r="220" spans="1:21" x14ac:dyDescent="0.2">
      <c r="A220" s="58">
        <v>13</v>
      </c>
      <c r="B220" s="59">
        <v>40</v>
      </c>
      <c r="C220" s="60"/>
      <c r="D220" s="4" t="s">
        <v>19</v>
      </c>
      <c r="E220" s="19">
        <v>352.36460083181174</v>
      </c>
      <c r="F220" s="19">
        <v>44.684367011564213</v>
      </c>
      <c r="G220" s="19">
        <v>12.676100270291901</v>
      </c>
      <c r="H220" s="19">
        <v>5.3270186650436181E-2</v>
      </c>
      <c r="I220" s="19">
        <v>19.989302089673362</v>
      </c>
      <c r="J220" s="19">
        <v>5.6805846873074666</v>
      </c>
      <c r="K220" s="19">
        <v>102.3024431933455</v>
      </c>
      <c r="L220" s="19">
        <v>28.987537298518564</v>
      </c>
      <c r="M220" s="19">
        <v>83.011817812943789</v>
      </c>
      <c r="N220" s="19">
        <v>4.2728565631974025</v>
      </c>
      <c r="O220" s="15"/>
      <c r="P220" s="15"/>
      <c r="Q220" s="15"/>
      <c r="R220" s="36">
        <v>9858</v>
      </c>
      <c r="S220" s="8"/>
      <c r="T220" s="4"/>
      <c r="U220" s="7"/>
    </row>
    <row r="221" spans="1:21" x14ac:dyDescent="0.2">
      <c r="A221" s="58"/>
      <c r="B221" s="59"/>
      <c r="C221" s="60"/>
      <c r="D221" s="4" t="s">
        <v>16</v>
      </c>
      <c r="E221" s="15"/>
      <c r="F221" s="15"/>
      <c r="G221" s="15">
        <v>0</v>
      </c>
      <c r="H221" s="15">
        <v>0</v>
      </c>
      <c r="I221" s="15"/>
      <c r="J221" s="15">
        <v>1</v>
      </c>
      <c r="K221" s="15"/>
      <c r="L221" s="15">
        <v>0</v>
      </c>
      <c r="M221" s="15"/>
      <c r="N221" s="15">
        <v>1</v>
      </c>
      <c r="O221" s="15">
        <f>E221+G221+H221</f>
        <v>0</v>
      </c>
      <c r="P221" s="15">
        <f>J221+L221+N221</f>
        <v>2</v>
      </c>
      <c r="Q221" s="15">
        <f>O221+P221</f>
        <v>2</v>
      </c>
      <c r="R221" s="39"/>
      <c r="S221" s="8">
        <f>Q221</f>
        <v>2</v>
      </c>
      <c r="T221" s="4">
        <v>0.74</v>
      </c>
      <c r="U221" s="7">
        <f>S221*T221</f>
        <v>1.48</v>
      </c>
    </row>
    <row r="222" spans="1:21" x14ac:dyDescent="0.2">
      <c r="A222" s="58">
        <v>14</v>
      </c>
      <c r="B222" s="59">
        <v>33</v>
      </c>
      <c r="C222" s="60"/>
      <c r="D222" s="4" t="s">
        <v>19</v>
      </c>
      <c r="E222" s="19">
        <v>307.29000000000002</v>
      </c>
      <c r="F222" s="19">
        <v>35.630000000000003</v>
      </c>
      <c r="G222" s="19">
        <v>11.59491034527645</v>
      </c>
      <c r="H222" s="19">
        <v>0</v>
      </c>
      <c r="I222" s="19">
        <v>14.09</v>
      </c>
      <c r="J222" s="19">
        <v>4.5852452081096029</v>
      </c>
      <c r="K222" s="19">
        <v>82.41</v>
      </c>
      <c r="L222" s="19">
        <v>26.818314946792931</v>
      </c>
      <c r="M222" s="19">
        <v>83</v>
      </c>
      <c r="N222" s="19">
        <v>4.34</v>
      </c>
      <c r="O222" s="15"/>
      <c r="P222" s="15"/>
      <c r="Q222" s="15"/>
      <c r="R222" s="36">
        <v>5000</v>
      </c>
      <c r="S222" s="8"/>
      <c r="T222" s="4"/>
      <c r="U222" s="7"/>
    </row>
    <row r="223" spans="1:21" x14ac:dyDescent="0.2">
      <c r="A223" s="58"/>
      <c r="B223" s="59"/>
      <c r="C223" s="60"/>
      <c r="D223" s="4" t="s">
        <v>16</v>
      </c>
      <c r="E223" s="15"/>
      <c r="F223" s="15"/>
      <c r="G223" s="15">
        <v>0</v>
      </c>
      <c r="H223" s="15">
        <v>1</v>
      </c>
      <c r="I223" s="15"/>
      <c r="J223" s="15">
        <v>1</v>
      </c>
      <c r="K223" s="15"/>
      <c r="L223" s="15">
        <v>1</v>
      </c>
      <c r="M223" s="15"/>
      <c r="N223" s="15">
        <v>0</v>
      </c>
      <c r="O223" s="15">
        <f>E223+G223+H223</f>
        <v>1</v>
      </c>
      <c r="P223" s="15">
        <f>J223+L223+N223</f>
        <v>2</v>
      </c>
      <c r="Q223" s="15">
        <f>O223+P223</f>
        <v>3</v>
      </c>
      <c r="R223" s="39"/>
      <c r="S223" s="8">
        <f t="shared" ref="S223" si="47">Q223</f>
        <v>3</v>
      </c>
      <c r="T223" s="4">
        <v>0.39</v>
      </c>
      <c r="U223" s="7">
        <f>S223*T223</f>
        <v>1.17</v>
      </c>
    </row>
    <row r="224" spans="1:21" x14ac:dyDescent="0.2">
      <c r="A224" s="58">
        <v>15</v>
      </c>
      <c r="B224" s="59">
        <v>54</v>
      </c>
      <c r="C224" s="60"/>
      <c r="D224" s="4" t="s">
        <v>19</v>
      </c>
      <c r="E224" s="19">
        <v>345.92</v>
      </c>
      <c r="F224" s="19">
        <v>42.65</v>
      </c>
      <c r="G224" s="19">
        <v>12.329440333024975</v>
      </c>
      <c r="H224" s="19">
        <v>0</v>
      </c>
      <c r="I224" s="19">
        <v>19.91</v>
      </c>
      <c r="J224" s="19">
        <v>5.7556660499537466</v>
      </c>
      <c r="K224" s="19">
        <v>104.66</v>
      </c>
      <c r="L224" s="19">
        <v>30.255550416281217</v>
      </c>
      <c r="M224" s="19">
        <v>80</v>
      </c>
      <c r="N224" s="19">
        <v>4.29</v>
      </c>
      <c r="O224" s="15"/>
      <c r="P224" s="15"/>
      <c r="Q224" s="15"/>
      <c r="R224" s="36">
        <v>1000</v>
      </c>
      <c r="S224" s="8"/>
      <c r="T224" s="4"/>
      <c r="U224" s="7"/>
    </row>
    <row r="225" spans="1:21" x14ac:dyDescent="0.2">
      <c r="A225" s="58"/>
      <c r="B225" s="59"/>
      <c r="C225" s="60"/>
      <c r="D225" s="4" t="s">
        <v>16</v>
      </c>
      <c r="E225" s="15"/>
      <c r="F225" s="15"/>
      <c r="G225" s="15">
        <v>0</v>
      </c>
      <c r="H225" s="15">
        <v>1</v>
      </c>
      <c r="I225" s="15"/>
      <c r="J225" s="15">
        <v>1</v>
      </c>
      <c r="K225" s="15"/>
      <c r="L225" s="15">
        <v>0</v>
      </c>
      <c r="M225" s="15"/>
      <c r="N225" s="15">
        <v>1</v>
      </c>
      <c r="O225" s="15">
        <f>E225+G225+H225</f>
        <v>1</v>
      </c>
      <c r="P225" s="15">
        <f>J225+L225+N225</f>
        <v>2</v>
      </c>
      <c r="Q225" s="15">
        <f>O225+P225</f>
        <v>3</v>
      </c>
      <c r="R225" s="39"/>
      <c r="S225" s="8">
        <f t="shared" ref="S225" si="48">Q225</f>
        <v>3</v>
      </c>
      <c r="T225" s="4">
        <v>0.38</v>
      </c>
      <c r="U225" s="7">
        <f>S225*T225</f>
        <v>1.1400000000000001</v>
      </c>
    </row>
    <row r="226" spans="1:21" x14ac:dyDescent="0.2">
      <c r="A226" s="58">
        <v>16</v>
      </c>
      <c r="B226" s="59">
        <v>51</v>
      </c>
      <c r="C226" s="60"/>
      <c r="D226" s="4" t="s">
        <v>19</v>
      </c>
      <c r="E226" s="19">
        <v>328.9741758241758</v>
      </c>
      <c r="F226" s="19">
        <v>41.631208791208792</v>
      </c>
      <c r="G226" s="19">
        <v>12.657977727676627</v>
      </c>
      <c r="H226" s="19">
        <v>9.4802197802197799E-2</v>
      </c>
      <c r="I226" s="19">
        <v>16.995604395604392</v>
      </c>
      <c r="J226" s="19">
        <v>5.1193956305162382</v>
      </c>
      <c r="K226" s="19">
        <v>96.686153846153843</v>
      </c>
      <c r="L226" s="19">
        <v>29.239137388577998</v>
      </c>
      <c r="M226" s="19">
        <v>79.461538461538467</v>
      </c>
      <c r="N226" s="19">
        <v>4.5276923076923072</v>
      </c>
      <c r="O226" s="15"/>
      <c r="P226" s="15"/>
      <c r="Q226" s="15"/>
      <c r="R226" s="36">
        <v>910</v>
      </c>
      <c r="S226" s="8"/>
      <c r="T226" s="4"/>
      <c r="U226" s="7"/>
    </row>
    <row r="227" spans="1:21" x14ac:dyDescent="0.2">
      <c r="A227" s="58"/>
      <c r="B227" s="59"/>
      <c r="C227" s="60"/>
      <c r="D227" s="4" t="s">
        <v>16</v>
      </c>
      <c r="E227" s="15"/>
      <c r="F227" s="15"/>
      <c r="G227" s="15">
        <v>0</v>
      </c>
      <c r="H227" s="15">
        <v>0</v>
      </c>
      <c r="I227" s="15"/>
      <c r="J227" s="15">
        <v>1</v>
      </c>
      <c r="K227" s="15"/>
      <c r="L227" s="15">
        <v>0</v>
      </c>
      <c r="M227" s="15"/>
      <c r="N227" s="15">
        <v>0</v>
      </c>
      <c r="O227" s="15">
        <f>E227+G227+H227</f>
        <v>0</v>
      </c>
      <c r="P227" s="15">
        <f>J227+L227+N227</f>
        <v>1</v>
      </c>
      <c r="Q227" s="15">
        <f>O227+P227</f>
        <v>1</v>
      </c>
      <c r="R227" s="39"/>
      <c r="S227" s="8">
        <f t="shared" ref="S227" si="49">Q227</f>
        <v>1</v>
      </c>
      <c r="T227" s="4">
        <v>1</v>
      </c>
      <c r="U227" s="7">
        <f>S227*T227</f>
        <v>1</v>
      </c>
    </row>
    <row r="228" spans="1:21" x14ac:dyDescent="0.2">
      <c r="A228" s="58">
        <v>17</v>
      </c>
      <c r="B228" s="61">
        <v>2</v>
      </c>
      <c r="C228" s="62"/>
      <c r="D228" s="9" t="s">
        <v>19</v>
      </c>
      <c r="E228" s="16">
        <v>348.33344135188861</v>
      </c>
      <c r="F228" s="16">
        <v>43.424586481113309</v>
      </c>
      <c r="G228" s="16">
        <v>12.563213841350699</v>
      </c>
      <c r="H228" s="16">
        <v>0.10007634194831014</v>
      </c>
      <c r="I228" s="16">
        <v>19.676218687872762</v>
      </c>
      <c r="J228" s="16">
        <v>5.7473426673848564</v>
      </c>
      <c r="K228" s="16">
        <v>102.01425646123261</v>
      </c>
      <c r="L228" s="16">
        <v>29.373281921831417</v>
      </c>
      <c r="M228" s="16">
        <v>79.120079522862824</v>
      </c>
      <c r="N228" s="16">
        <v>4.5416322067594432</v>
      </c>
      <c r="O228" s="17"/>
      <c r="P228" s="17"/>
      <c r="Q228" s="17"/>
      <c r="R228" s="37">
        <v>5030</v>
      </c>
      <c r="S228" s="11"/>
      <c r="T228" s="9"/>
      <c r="U228" s="12"/>
    </row>
    <row r="229" spans="1:21" x14ac:dyDescent="0.2">
      <c r="A229" s="58"/>
      <c r="B229" s="61"/>
      <c r="C229" s="62"/>
      <c r="D229" s="9" t="s">
        <v>16</v>
      </c>
      <c r="E229" s="17"/>
      <c r="F229" s="17"/>
      <c r="G229" s="17">
        <v>0</v>
      </c>
      <c r="H229" s="17">
        <v>0</v>
      </c>
      <c r="I229" s="17"/>
      <c r="J229" s="17">
        <v>1</v>
      </c>
      <c r="K229" s="17"/>
      <c r="L229" s="17">
        <v>0</v>
      </c>
      <c r="M229" s="17"/>
      <c r="N229" s="17">
        <v>0</v>
      </c>
      <c r="O229" s="17">
        <f t="shared" ref="O229" si="50">E229+G229+H229</f>
        <v>0</v>
      </c>
      <c r="P229" s="17">
        <f t="shared" ref="P229" si="51">J229+L229+N229</f>
        <v>1</v>
      </c>
      <c r="Q229" s="17">
        <f t="shared" ref="Q229" si="52">O229+P229</f>
        <v>1</v>
      </c>
      <c r="R229" s="38"/>
      <c r="S229" s="11">
        <f t="shared" ref="S229" si="53">Q229</f>
        <v>1</v>
      </c>
      <c r="T229" s="9">
        <v>1</v>
      </c>
      <c r="U229" s="12">
        <f t="shared" ref="U229" si="54">S229*T229</f>
        <v>1</v>
      </c>
    </row>
    <row r="230" spans="1:21" x14ac:dyDescent="0.2">
      <c r="A230" s="58">
        <v>18</v>
      </c>
      <c r="B230" s="59">
        <v>23</v>
      </c>
      <c r="C230" s="60"/>
      <c r="D230" s="4" t="s">
        <v>19</v>
      </c>
      <c r="E230" s="19">
        <v>336.55055467966167</v>
      </c>
      <c r="F230" s="19">
        <v>40.731053461373072</v>
      </c>
      <c r="G230" s="19">
        <v>12.119525584061916</v>
      </c>
      <c r="H230" s="19">
        <v>6.864311308585351E-2</v>
      </c>
      <c r="I230" s="19">
        <v>18.532551239787871</v>
      </c>
      <c r="J230" s="19">
        <v>5.4981697004443149</v>
      </c>
      <c r="K230" s="19">
        <v>95.770947398595382</v>
      </c>
      <c r="L230" s="19">
        <v>28.43145764655296</v>
      </c>
      <c r="M230" s="19">
        <v>81.998280063064342</v>
      </c>
      <c r="N230" s="19">
        <v>4.4452013759495479</v>
      </c>
      <c r="O230" s="15"/>
      <c r="P230" s="15"/>
      <c r="Q230" s="15"/>
      <c r="R230" s="36">
        <v>6977</v>
      </c>
      <c r="S230" s="8"/>
      <c r="T230" s="4"/>
      <c r="U230" s="7"/>
    </row>
    <row r="231" spans="1:21" x14ac:dyDescent="0.2">
      <c r="A231" s="58"/>
      <c r="B231" s="59"/>
      <c r="C231" s="60"/>
      <c r="D231" s="4" t="s">
        <v>16</v>
      </c>
      <c r="E231" s="15"/>
      <c r="F231" s="15"/>
      <c r="G231" s="15">
        <v>0</v>
      </c>
      <c r="H231" s="15">
        <v>0</v>
      </c>
      <c r="I231" s="15"/>
      <c r="J231" s="15">
        <v>1</v>
      </c>
      <c r="K231" s="15"/>
      <c r="L231" s="15">
        <v>0</v>
      </c>
      <c r="M231" s="15"/>
      <c r="N231" s="15">
        <v>0</v>
      </c>
      <c r="O231" s="15">
        <f>E231+G231+H231</f>
        <v>0</v>
      </c>
      <c r="P231" s="15">
        <f>J231+L231+N231</f>
        <v>1</v>
      </c>
      <c r="Q231" s="15">
        <f>O231+P231</f>
        <v>1</v>
      </c>
      <c r="R231" s="39"/>
      <c r="S231" s="8">
        <f t="shared" ref="S231" si="55">Q231</f>
        <v>1</v>
      </c>
      <c r="T231" s="4">
        <v>1</v>
      </c>
      <c r="U231" s="7">
        <f>S231*T231</f>
        <v>1</v>
      </c>
    </row>
    <row r="232" spans="1:21" x14ac:dyDescent="0.2">
      <c r="A232" s="58">
        <v>19</v>
      </c>
      <c r="B232" s="59">
        <v>3</v>
      </c>
      <c r="C232" s="60"/>
      <c r="D232" s="4" t="s">
        <v>19</v>
      </c>
      <c r="E232" s="19">
        <v>360.76</v>
      </c>
      <c r="F232" s="19">
        <v>43.585000000000001</v>
      </c>
      <c r="G232" s="19">
        <v>12.080397085251656</v>
      </c>
      <c r="H232" s="19">
        <v>1.6500000000000001E-2</v>
      </c>
      <c r="I232" s="19">
        <v>19.66</v>
      </c>
      <c r="J232" s="19">
        <v>5.4541228103000829</v>
      </c>
      <c r="K232" s="19">
        <v>103.065</v>
      </c>
      <c r="L232" s="19">
        <v>28.597796646360763</v>
      </c>
      <c r="M232" s="19">
        <v>89</v>
      </c>
      <c r="N232" s="19">
        <v>4.6550000000000002</v>
      </c>
      <c r="O232" s="15"/>
      <c r="P232" s="15"/>
      <c r="Q232" s="15"/>
      <c r="R232" s="36">
        <v>1000</v>
      </c>
      <c r="S232" s="8"/>
      <c r="T232" s="4"/>
      <c r="U232" s="7"/>
    </row>
    <row r="233" spans="1:21" x14ac:dyDescent="0.2">
      <c r="A233" s="58"/>
      <c r="B233" s="59"/>
      <c r="C233" s="60"/>
      <c r="D233" s="4" t="s">
        <v>16</v>
      </c>
      <c r="E233" s="15"/>
      <c r="F233" s="15"/>
      <c r="G233" s="15">
        <v>0</v>
      </c>
      <c r="H233" s="15">
        <v>0</v>
      </c>
      <c r="I233" s="15"/>
      <c r="J233" s="15">
        <v>1</v>
      </c>
      <c r="K233" s="15"/>
      <c r="L233" s="15">
        <v>0</v>
      </c>
      <c r="M233" s="15"/>
      <c r="N233" s="15">
        <v>0</v>
      </c>
      <c r="O233" s="15">
        <f>E233+G233+H233</f>
        <v>0</v>
      </c>
      <c r="P233" s="15">
        <f>J233+L233+N233</f>
        <v>1</v>
      </c>
      <c r="Q233" s="15">
        <f>O233+P233</f>
        <v>1</v>
      </c>
      <c r="R233" s="39"/>
      <c r="S233" s="8">
        <f t="shared" ref="S233" si="56">Q233</f>
        <v>1</v>
      </c>
      <c r="T233" s="4">
        <v>1</v>
      </c>
      <c r="U233" s="7">
        <f>S233*T233</f>
        <v>1</v>
      </c>
    </row>
    <row r="234" spans="1:21" x14ac:dyDescent="0.2">
      <c r="A234" s="58">
        <v>20</v>
      </c>
      <c r="B234" s="59">
        <v>53</v>
      </c>
      <c r="C234" s="60"/>
      <c r="D234" s="4" t="s">
        <v>19</v>
      </c>
      <c r="E234" s="19">
        <v>330.85634079068348</v>
      </c>
      <c r="F234" s="19">
        <v>39.445409132699965</v>
      </c>
      <c r="G234" s="19">
        <v>12.006605790740878</v>
      </c>
      <c r="H234" s="19">
        <v>1.1741955255899479E-2</v>
      </c>
      <c r="I234" s="19">
        <v>19.157765859638371</v>
      </c>
      <c r="J234" s="19">
        <v>5.8523856789792079</v>
      </c>
      <c r="K234" s="19">
        <v>100.98381244253754</v>
      </c>
      <c r="L234" s="19">
        <v>30.455687795975678</v>
      </c>
      <c r="M234" s="19">
        <v>81.641127796506282</v>
      </c>
      <c r="N234" s="19">
        <v>4.319313515170089</v>
      </c>
      <c r="O234" s="15"/>
      <c r="P234" s="15"/>
      <c r="Q234" s="15"/>
      <c r="R234" s="36">
        <v>3263</v>
      </c>
      <c r="S234" s="8"/>
      <c r="T234" s="4"/>
      <c r="U234" s="7"/>
    </row>
    <row r="235" spans="1:21" x14ac:dyDescent="0.2">
      <c r="A235" s="58"/>
      <c r="B235" s="59"/>
      <c r="C235" s="60"/>
      <c r="D235" s="4" t="s">
        <v>16</v>
      </c>
      <c r="E235" s="15"/>
      <c r="F235" s="15"/>
      <c r="G235" s="15">
        <v>0</v>
      </c>
      <c r="H235" s="15">
        <v>0</v>
      </c>
      <c r="I235" s="15"/>
      <c r="J235" s="15">
        <v>1</v>
      </c>
      <c r="K235" s="15"/>
      <c r="L235" s="15">
        <v>0</v>
      </c>
      <c r="M235" s="15"/>
      <c r="N235" s="15">
        <v>0</v>
      </c>
      <c r="O235" s="15">
        <f>E235+G235+H235</f>
        <v>0</v>
      </c>
      <c r="P235" s="15">
        <f>J235+L235+N235</f>
        <v>1</v>
      </c>
      <c r="Q235" s="15">
        <f>O235+P235</f>
        <v>1</v>
      </c>
      <c r="R235" s="39"/>
      <c r="S235" s="8">
        <f>Q235</f>
        <v>1</v>
      </c>
      <c r="T235" s="4">
        <v>1</v>
      </c>
      <c r="U235" s="7">
        <f>S235*T235</f>
        <v>1</v>
      </c>
    </row>
    <row r="236" spans="1:21" x14ac:dyDescent="0.2">
      <c r="A236" s="58">
        <v>21</v>
      </c>
      <c r="B236" s="59">
        <v>6</v>
      </c>
      <c r="C236" s="60"/>
      <c r="D236" s="4" t="s">
        <v>19</v>
      </c>
      <c r="E236" s="19">
        <v>336.17835107342592</v>
      </c>
      <c r="F236" s="19">
        <v>40.335672018762402</v>
      </c>
      <c r="G236" s="19">
        <v>11.987828844382641</v>
      </c>
      <c r="H236" s="19">
        <v>4.4167057550063143E-2</v>
      </c>
      <c r="I236" s="19">
        <v>20.875727945156054</v>
      </c>
      <c r="J236" s="19">
        <v>6.196447456719107</v>
      </c>
      <c r="K236" s="19">
        <v>101.25952552769257</v>
      </c>
      <c r="L236" s="19">
        <v>30.091132356537877</v>
      </c>
      <c r="M236" s="19">
        <v>75.2619520115461</v>
      </c>
      <c r="N236" s="19">
        <v>4.3455096518130976</v>
      </c>
      <c r="O236" s="14"/>
      <c r="P236" s="14"/>
      <c r="Q236" s="14"/>
      <c r="R236" s="36">
        <v>5543</v>
      </c>
      <c r="S236" s="4"/>
      <c r="T236" s="4"/>
      <c r="U236" s="7"/>
    </row>
    <row r="237" spans="1:21" x14ac:dyDescent="0.2">
      <c r="A237" s="58"/>
      <c r="B237" s="59"/>
      <c r="C237" s="60"/>
      <c r="D237" s="4" t="s">
        <v>16</v>
      </c>
      <c r="E237" s="15"/>
      <c r="F237" s="15"/>
      <c r="G237" s="15">
        <v>0</v>
      </c>
      <c r="H237" s="15">
        <v>0</v>
      </c>
      <c r="I237" s="15"/>
      <c r="J237" s="15">
        <v>1</v>
      </c>
      <c r="K237" s="15"/>
      <c r="L237" s="15">
        <v>0</v>
      </c>
      <c r="M237" s="15"/>
      <c r="N237" s="15">
        <v>0</v>
      </c>
      <c r="O237" s="15">
        <f>E237+G237+H237</f>
        <v>0</v>
      </c>
      <c r="P237" s="15">
        <f>J237+L237+N237</f>
        <v>1</v>
      </c>
      <c r="Q237" s="15">
        <f>O237+P237</f>
        <v>1</v>
      </c>
      <c r="R237" s="39"/>
      <c r="S237" s="8">
        <f>Q237</f>
        <v>1</v>
      </c>
      <c r="T237" s="4">
        <v>1</v>
      </c>
      <c r="U237" s="7">
        <f>S237*T237</f>
        <v>1</v>
      </c>
    </row>
    <row r="238" spans="1:21" x14ac:dyDescent="0.2">
      <c r="A238" s="58">
        <v>22</v>
      </c>
      <c r="B238" s="59">
        <v>15</v>
      </c>
      <c r="C238" s="60"/>
      <c r="D238" s="4" t="s">
        <v>19</v>
      </c>
      <c r="E238" s="19">
        <v>315.33499999999998</v>
      </c>
      <c r="F238" s="19">
        <v>36.802343749999999</v>
      </c>
      <c r="G238" s="19">
        <v>11.697488479612787</v>
      </c>
      <c r="H238" s="19">
        <v>9.3421874999999988E-2</v>
      </c>
      <c r="I238" s="19">
        <v>15.81</v>
      </c>
      <c r="J238" s="19">
        <v>5.05</v>
      </c>
      <c r="K238" s="19">
        <v>93.149062499999999</v>
      </c>
      <c r="L238" s="19">
        <v>29.506466620359017</v>
      </c>
      <c r="M238" s="19">
        <v>80.6875</v>
      </c>
      <c r="N238" s="19">
        <v>4.2545312500000003</v>
      </c>
      <c r="O238" s="15"/>
      <c r="P238" s="15"/>
      <c r="Q238" s="15"/>
      <c r="R238" s="36">
        <v>2560</v>
      </c>
      <c r="S238" s="8"/>
      <c r="T238" s="4"/>
      <c r="U238" s="7"/>
    </row>
    <row r="239" spans="1:21" x14ac:dyDescent="0.2">
      <c r="A239" s="58"/>
      <c r="B239" s="59"/>
      <c r="C239" s="60"/>
      <c r="D239" s="4" t="s">
        <v>16</v>
      </c>
      <c r="E239" s="15"/>
      <c r="F239" s="15"/>
      <c r="G239" s="15">
        <v>0</v>
      </c>
      <c r="H239" s="15">
        <v>0</v>
      </c>
      <c r="I239" s="15"/>
      <c r="J239" s="15">
        <v>1</v>
      </c>
      <c r="K239" s="15"/>
      <c r="L239" s="15">
        <v>0</v>
      </c>
      <c r="M239" s="15"/>
      <c r="N239" s="15">
        <v>1</v>
      </c>
      <c r="O239" s="15">
        <f>E239+G239+H239</f>
        <v>0</v>
      </c>
      <c r="P239" s="15">
        <f>J239+L239+N239</f>
        <v>2</v>
      </c>
      <c r="Q239" s="15">
        <f>O239+P239</f>
        <v>2</v>
      </c>
      <c r="R239" s="39"/>
      <c r="S239" s="8">
        <f t="shared" ref="S239" si="57">Q239</f>
        <v>2</v>
      </c>
      <c r="T239" s="4">
        <v>0.51</v>
      </c>
      <c r="U239" s="7">
        <f>S239*T239</f>
        <v>1.02</v>
      </c>
    </row>
    <row r="240" spans="1:21" x14ac:dyDescent="0.2">
      <c r="A240" s="58">
        <v>23</v>
      </c>
      <c r="B240" s="61">
        <v>52</v>
      </c>
      <c r="C240" s="62"/>
      <c r="D240" s="9" t="s">
        <v>19</v>
      </c>
      <c r="E240" s="18">
        <v>364.43354659333943</v>
      </c>
      <c r="F240" s="18">
        <v>41.393959670027492</v>
      </c>
      <c r="G240" s="18">
        <v>11.436226374028831</v>
      </c>
      <c r="H240" s="18">
        <v>7.7625114573785514E-2</v>
      </c>
      <c r="I240" s="18">
        <v>16.405401772074548</v>
      </c>
      <c r="J240" s="18">
        <v>4.5464972829154773</v>
      </c>
      <c r="K240" s="18">
        <v>104.18101130461349</v>
      </c>
      <c r="L240" s="18">
        <v>28.507787215123248</v>
      </c>
      <c r="M240" s="18">
        <v>84.839902230369688</v>
      </c>
      <c r="N240" s="18">
        <v>4.4545554537121905</v>
      </c>
      <c r="O240" s="17"/>
      <c r="P240" s="17"/>
      <c r="Q240" s="17"/>
      <c r="R240" s="37">
        <v>3273</v>
      </c>
      <c r="S240" s="11"/>
      <c r="T240" s="9"/>
      <c r="U240" s="12"/>
    </row>
    <row r="241" spans="1:21" x14ac:dyDescent="0.2">
      <c r="A241" s="58"/>
      <c r="B241" s="61"/>
      <c r="C241" s="62"/>
      <c r="D241" s="9" t="s">
        <v>16</v>
      </c>
      <c r="E241" s="17"/>
      <c r="F241" s="17"/>
      <c r="G241" s="17">
        <v>0</v>
      </c>
      <c r="H241" s="17">
        <v>0</v>
      </c>
      <c r="I241" s="17"/>
      <c r="J241" s="17">
        <v>1</v>
      </c>
      <c r="K241" s="17"/>
      <c r="L241" s="17">
        <v>0</v>
      </c>
      <c r="M241" s="17"/>
      <c r="N241" s="17">
        <v>0</v>
      </c>
      <c r="O241" s="17">
        <f>E241+G241+H241</f>
        <v>0</v>
      </c>
      <c r="P241" s="17">
        <f>J241+L241+N241</f>
        <v>1</v>
      </c>
      <c r="Q241" s="17">
        <f>O241+P241</f>
        <v>1</v>
      </c>
      <c r="R241" s="38"/>
      <c r="S241" s="11">
        <f>Q241</f>
        <v>1</v>
      </c>
      <c r="T241" s="9">
        <v>1</v>
      </c>
      <c r="U241" s="12">
        <f>S241*T241</f>
        <v>1</v>
      </c>
    </row>
    <row r="242" spans="1:21" x14ac:dyDescent="0.2">
      <c r="A242" s="58">
        <v>24</v>
      </c>
      <c r="B242" s="59">
        <v>30</v>
      </c>
      <c r="C242" s="60"/>
      <c r="D242" s="4" t="s">
        <v>19</v>
      </c>
      <c r="E242" s="14">
        <v>340.97548320413443</v>
      </c>
      <c r="F242" s="14">
        <v>38.894684754521961</v>
      </c>
      <c r="G242" s="14">
        <v>11.41119638242894</v>
      </c>
      <c r="H242" s="14">
        <v>4.9604909560723512E-2</v>
      </c>
      <c r="I242" s="14">
        <v>16.425478036175711</v>
      </c>
      <c r="J242" s="14">
        <v>4.8201240310077518</v>
      </c>
      <c r="K242" s="14">
        <v>100.70747028423774</v>
      </c>
      <c r="L242" s="14">
        <v>29.479811369509044</v>
      </c>
      <c r="M242" s="14">
        <v>87.266925064599491</v>
      </c>
      <c r="N242" s="14">
        <v>4.502286821705427</v>
      </c>
      <c r="O242" s="15"/>
      <c r="P242" s="15"/>
      <c r="Q242" s="15"/>
      <c r="R242" s="36">
        <v>3870</v>
      </c>
      <c r="S242" s="8"/>
      <c r="T242" s="4"/>
      <c r="U242" s="7"/>
    </row>
    <row r="243" spans="1:21" x14ac:dyDescent="0.2">
      <c r="A243" s="58"/>
      <c r="B243" s="59"/>
      <c r="C243" s="60"/>
      <c r="D243" s="4" t="s">
        <v>16</v>
      </c>
      <c r="E243" s="15"/>
      <c r="F243" s="15"/>
      <c r="G243" s="15">
        <v>0</v>
      </c>
      <c r="H243" s="15">
        <v>0</v>
      </c>
      <c r="I243" s="15"/>
      <c r="J243" s="15">
        <v>1</v>
      </c>
      <c r="K243" s="15"/>
      <c r="L243" s="15">
        <v>0</v>
      </c>
      <c r="M243" s="15"/>
      <c r="N243" s="15">
        <v>0</v>
      </c>
      <c r="O243" s="15">
        <f>E243+G243+H243</f>
        <v>0</v>
      </c>
      <c r="P243" s="15">
        <f>J243+L243+N243</f>
        <v>1</v>
      </c>
      <c r="Q243" s="15">
        <f>O243+P243</f>
        <v>1</v>
      </c>
      <c r="R243" s="39"/>
      <c r="S243" s="8">
        <f>Q243</f>
        <v>1</v>
      </c>
      <c r="T243" s="4">
        <v>1</v>
      </c>
      <c r="U243" s="7">
        <f>S243*T243</f>
        <v>1</v>
      </c>
    </row>
    <row r="244" spans="1:21" x14ac:dyDescent="0.2">
      <c r="A244" s="58">
        <v>25</v>
      </c>
      <c r="B244" s="59">
        <v>26</v>
      </c>
      <c r="C244" s="60"/>
      <c r="D244" s="4" t="s">
        <v>19</v>
      </c>
      <c r="E244" s="14">
        <v>367.10405204460966</v>
      </c>
      <c r="F244" s="14">
        <v>41.421802973977698</v>
      </c>
      <c r="G244" s="14">
        <v>11.279312267657993</v>
      </c>
      <c r="H244" s="14">
        <v>3.9988847583643121E-2</v>
      </c>
      <c r="I244" s="14">
        <v>23.668568773234202</v>
      </c>
      <c r="J244" s="14">
        <v>6.42</v>
      </c>
      <c r="K244" s="14">
        <v>113.33262081784387</v>
      </c>
      <c r="L244" s="14">
        <v>30.813717472118963</v>
      </c>
      <c r="M244" s="14">
        <v>83.165427509293679</v>
      </c>
      <c r="N244" s="14">
        <v>4.3574349442379186</v>
      </c>
      <c r="O244" s="15"/>
      <c r="P244" s="15"/>
      <c r="Q244" s="15"/>
      <c r="R244" s="36">
        <v>5380</v>
      </c>
      <c r="S244" s="8"/>
      <c r="T244" s="4"/>
      <c r="U244" s="7"/>
    </row>
    <row r="245" spans="1:21" x14ac:dyDescent="0.2">
      <c r="A245" s="58"/>
      <c r="B245" s="59"/>
      <c r="C245" s="60"/>
      <c r="D245" s="4" t="s">
        <v>16</v>
      </c>
      <c r="E245" s="15"/>
      <c r="F245" s="15"/>
      <c r="G245" s="15">
        <v>0</v>
      </c>
      <c r="H245" s="15">
        <v>0</v>
      </c>
      <c r="I245" s="15"/>
      <c r="J245" s="15">
        <v>1</v>
      </c>
      <c r="K245" s="15"/>
      <c r="L245" s="15">
        <v>0</v>
      </c>
      <c r="M245" s="15"/>
      <c r="N245" s="15">
        <v>0</v>
      </c>
      <c r="O245" s="15">
        <f>E245+G245+H245</f>
        <v>0</v>
      </c>
      <c r="P245" s="15">
        <f>J245+L245+N245</f>
        <v>1</v>
      </c>
      <c r="Q245" s="15">
        <f>O245+P245</f>
        <v>1</v>
      </c>
      <c r="R245" s="39"/>
      <c r="S245" s="8">
        <f>Q245</f>
        <v>1</v>
      </c>
      <c r="T245" s="4">
        <v>1</v>
      </c>
      <c r="U245" s="7">
        <f>S245*T245</f>
        <v>1</v>
      </c>
    </row>
    <row r="246" spans="1:21" x14ac:dyDescent="0.2">
      <c r="A246" s="58">
        <v>26</v>
      </c>
      <c r="B246" s="59">
        <v>19</v>
      </c>
      <c r="C246" s="60"/>
      <c r="D246" s="4" t="s">
        <v>19</v>
      </c>
      <c r="E246" s="19">
        <v>350.3902654867257</v>
      </c>
      <c r="F246" s="19">
        <v>42.947168141592918</v>
      </c>
      <c r="G246" s="19">
        <v>12.317661119745242</v>
      </c>
      <c r="H246" s="19">
        <v>0.12035398230088495</v>
      </c>
      <c r="I246" s="19">
        <v>18.8546017699115</v>
      </c>
      <c r="J246" s="19">
        <v>5.4017965528459921</v>
      </c>
      <c r="K246" s="19">
        <v>109.03513274336282</v>
      </c>
      <c r="L246" s="19">
        <v>31.211057367866704</v>
      </c>
      <c r="M246" s="19">
        <v>77.982300884955748</v>
      </c>
      <c r="N246" s="19">
        <v>4.6239823008849559</v>
      </c>
      <c r="O246" s="15"/>
      <c r="P246" s="15"/>
      <c r="Q246" s="15"/>
      <c r="R246" s="36">
        <v>11300</v>
      </c>
      <c r="S246" s="8"/>
      <c r="T246" s="4"/>
      <c r="U246" s="7"/>
    </row>
    <row r="247" spans="1:21" x14ac:dyDescent="0.2">
      <c r="A247" s="58"/>
      <c r="B247" s="59"/>
      <c r="C247" s="60"/>
      <c r="D247" s="4" t="s">
        <v>16</v>
      </c>
      <c r="E247" s="15"/>
      <c r="F247" s="15"/>
      <c r="G247" s="15">
        <v>0</v>
      </c>
      <c r="H247" s="15">
        <v>0</v>
      </c>
      <c r="I247" s="15"/>
      <c r="J247" s="15">
        <v>1</v>
      </c>
      <c r="K247" s="15"/>
      <c r="L247" s="15">
        <v>0</v>
      </c>
      <c r="M247" s="15"/>
      <c r="N247" s="15">
        <v>0</v>
      </c>
      <c r="O247" s="15">
        <f>E247+G247+H247</f>
        <v>0</v>
      </c>
      <c r="P247" s="15">
        <f>J247+L247+N247</f>
        <v>1</v>
      </c>
      <c r="Q247" s="15">
        <f>O247+P247</f>
        <v>1</v>
      </c>
      <c r="R247" s="39"/>
      <c r="S247" s="8">
        <f t="shared" ref="S247" si="58">Q247</f>
        <v>1</v>
      </c>
      <c r="T247" s="4">
        <v>0.93</v>
      </c>
      <c r="U247" s="7">
        <f>S247*T247</f>
        <v>0.93</v>
      </c>
    </row>
    <row r="248" spans="1:21" x14ac:dyDescent="0.2">
      <c r="A248" s="58">
        <v>27</v>
      </c>
      <c r="B248" s="59">
        <v>47</v>
      </c>
      <c r="C248" s="60"/>
      <c r="D248" s="4" t="s">
        <v>19</v>
      </c>
      <c r="E248" s="14">
        <v>359.55533093525173</v>
      </c>
      <c r="F248" s="14">
        <v>42.262601918465229</v>
      </c>
      <c r="G248" s="14">
        <v>11.836643426040522</v>
      </c>
      <c r="H248" s="14">
        <v>1.7357314148681056E-2</v>
      </c>
      <c r="I248" s="14">
        <v>19.552438848920868</v>
      </c>
      <c r="J248" s="14">
        <v>5.5038943036179147</v>
      </c>
      <c r="K248" s="14">
        <v>110.94028776978418</v>
      </c>
      <c r="L248" s="14">
        <v>30.779970074402296</v>
      </c>
      <c r="M248" s="14">
        <v>83.745083932853717</v>
      </c>
      <c r="N248" s="14">
        <v>4.4580431654676254</v>
      </c>
      <c r="O248" s="15"/>
      <c r="P248" s="15"/>
      <c r="Q248" s="15"/>
      <c r="R248" s="36">
        <v>4170</v>
      </c>
      <c r="S248" s="8"/>
      <c r="T248" s="4"/>
      <c r="U248" s="7"/>
    </row>
    <row r="249" spans="1:21" x14ac:dyDescent="0.2">
      <c r="A249" s="58"/>
      <c r="B249" s="59"/>
      <c r="C249" s="60"/>
      <c r="D249" s="4" t="s">
        <v>16</v>
      </c>
      <c r="E249" s="15"/>
      <c r="F249" s="15"/>
      <c r="G249" s="15">
        <v>0</v>
      </c>
      <c r="H249" s="15">
        <v>0</v>
      </c>
      <c r="I249" s="15"/>
      <c r="J249" s="15">
        <v>1</v>
      </c>
      <c r="K249" s="15"/>
      <c r="L249" s="15">
        <v>0</v>
      </c>
      <c r="M249" s="15"/>
      <c r="N249" s="15">
        <v>0</v>
      </c>
      <c r="O249" s="15">
        <f>E249+G249+H249</f>
        <v>0</v>
      </c>
      <c r="P249" s="15">
        <f>J249+L249+N249</f>
        <v>1</v>
      </c>
      <c r="Q249" s="15">
        <f>O249+P249</f>
        <v>1</v>
      </c>
      <c r="R249" s="39"/>
      <c r="S249" s="8">
        <f>Q249</f>
        <v>1</v>
      </c>
      <c r="T249" s="4">
        <v>0.87</v>
      </c>
      <c r="U249" s="7">
        <f>S249*T249</f>
        <v>0.87</v>
      </c>
    </row>
    <row r="250" spans="1:21" x14ac:dyDescent="0.2">
      <c r="A250" s="58">
        <v>28</v>
      </c>
      <c r="B250" s="59">
        <v>37</v>
      </c>
      <c r="C250" s="60"/>
      <c r="D250" s="4" t="s">
        <v>19</v>
      </c>
      <c r="E250" s="19">
        <v>342.24</v>
      </c>
      <c r="F250" s="19">
        <v>39.25</v>
      </c>
      <c r="G250" s="19">
        <v>11.468560074801308</v>
      </c>
      <c r="H250" s="19">
        <v>5.8999999999999997E-2</v>
      </c>
      <c r="I250" s="19">
        <v>15.13</v>
      </c>
      <c r="J250" s="19">
        <v>4.4208742402992049</v>
      </c>
      <c r="K250" s="19">
        <v>95.25</v>
      </c>
      <c r="L250" s="19">
        <v>27.831346423562415</v>
      </c>
      <c r="M250" s="19">
        <v>88</v>
      </c>
      <c r="N250" s="19">
        <v>4.25</v>
      </c>
      <c r="O250" s="15"/>
      <c r="P250" s="15"/>
      <c r="Q250" s="15"/>
      <c r="R250" s="36">
        <v>726</v>
      </c>
      <c r="S250" s="8"/>
      <c r="T250" s="4"/>
      <c r="U250" s="7"/>
    </row>
    <row r="251" spans="1:21" x14ac:dyDescent="0.2">
      <c r="A251" s="58"/>
      <c r="B251" s="59"/>
      <c r="C251" s="60"/>
      <c r="D251" s="4" t="s">
        <v>16</v>
      </c>
      <c r="E251" s="15"/>
      <c r="F251" s="15"/>
      <c r="G251" s="15">
        <v>0</v>
      </c>
      <c r="H251" s="15">
        <v>0</v>
      </c>
      <c r="I251" s="15"/>
      <c r="J251" s="15">
        <v>1</v>
      </c>
      <c r="K251" s="15"/>
      <c r="L251" s="15">
        <v>1</v>
      </c>
      <c r="M251" s="15"/>
      <c r="N251" s="15">
        <v>1</v>
      </c>
      <c r="O251" s="15">
        <f>E251+G251+H251</f>
        <v>0</v>
      </c>
      <c r="P251" s="15">
        <f>J251+L251+N251</f>
        <v>3</v>
      </c>
      <c r="Q251" s="15">
        <f>O251+P251</f>
        <v>3</v>
      </c>
      <c r="R251" s="39"/>
      <c r="S251" s="8">
        <f t="shared" ref="S251" si="59">Q251</f>
        <v>3</v>
      </c>
      <c r="T251" s="4">
        <v>0.21</v>
      </c>
      <c r="U251" s="7">
        <f>S251*T251</f>
        <v>0.63</v>
      </c>
    </row>
    <row r="252" spans="1:21" x14ac:dyDescent="0.2">
      <c r="A252" s="58">
        <v>29</v>
      </c>
      <c r="B252" s="61">
        <v>38</v>
      </c>
      <c r="C252" s="62"/>
      <c r="D252" s="9" t="s">
        <v>19</v>
      </c>
      <c r="E252" s="16">
        <v>356.08837206316599</v>
      </c>
      <c r="F252" s="16">
        <v>44.470876877647953</v>
      </c>
      <c r="G252" s="16">
        <v>12.485780345368438</v>
      </c>
      <c r="H252" s="16">
        <v>5.0263961997689045E-2</v>
      </c>
      <c r="I252" s="16">
        <v>23.445752984978817</v>
      </c>
      <c r="J252" s="16">
        <v>6.5836923316275255</v>
      </c>
      <c r="K252" s="16">
        <v>109.09841057902172</v>
      </c>
      <c r="L252" s="16">
        <v>30.60563888119211</v>
      </c>
      <c r="M252" s="16">
        <v>78.765181666452705</v>
      </c>
      <c r="N252" s="16">
        <v>4.4064077545256133</v>
      </c>
      <c r="O252" s="17"/>
      <c r="P252" s="17"/>
      <c r="Q252" s="17"/>
      <c r="R252" s="37">
        <v>7789</v>
      </c>
      <c r="S252" s="11"/>
      <c r="T252" s="9"/>
      <c r="U252" s="12"/>
    </row>
    <row r="253" spans="1:21" x14ac:dyDescent="0.2">
      <c r="A253" s="58"/>
      <c r="B253" s="61"/>
      <c r="C253" s="62"/>
      <c r="D253" s="9" t="s">
        <v>16</v>
      </c>
      <c r="E253" s="17"/>
      <c r="F253" s="17"/>
      <c r="G253" s="17">
        <v>0</v>
      </c>
      <c r="H253" s="17">
        <v>0</v>
      </c>
      <c r="I253" s="17"/>
      <c r="J253" s="17">
        <v>1</v>
      </c>
      <c r="K253" s="17"/>
      <c r="L253" s="17">
        <v>0</v>
      </c>
      <c r="M253" s="17"/>
      <c r="N253" s="17">
        <v>0</v>
      </c>
      <c r="O253" s="17">
        <f t="shared" ref="O253" si="60">E253+G253+H253</f>
        <v>0</v>
      </c>
      <c r="P253" s="17">
        <f t="shared" ref="P253" si="61">J253+L253+N253</f>
        <v>1</v>
      </c>
      <c r="Q253" s="17">
        <f t="shared" ref="Q253" si="62">O253+P253</f>
        <v>1</v>
      </c>
      <c r="R253" s="38"/>
      <c r="S253" s="11">
        <f t="shared" ref="S253" si="63">Q253</f>
        <v>1</v>
      </c>
      <c r="T253" s="9">
        <v>0.21</v>
      </c>
      <c r="U253" s="12">
        <f t="shared" ref="U253" si="64">S253*T253</f>
        <v>0.21</v>
      </c>
    </row>
    <row r="254" spans="1:21" x14ac:dyDescent="0.2">
      <c r="A254" s="58">
        <v>30</v>
      </c>
      <c r="B254" s="59">
        <v>10</v>
      </c>
      <c r="C254" s="60"/>
      <c r="D254" s="4" t="s">
        <v>19</v>
      </c>
      <c r="E254" s="19">
        <v>327.70145038167942</v>
      </c>
      <c r="F254" s="19">
        <v>42.270992366412209</v>
      </c>
      <c r="G254" s="19">
        <v>12.926259541984733</v>
      </c>
      <c r="H254" s="19">
        <v>0</v>
      </c>
      <c r="I254" s="19">
        <v>20.424274809160305</v>
      </c>
      <c r="J254" s="19">
        <v>5.778167938931297</v>
      </c>
      <c r="K254" s="19">
        <v>92.663358778625962</v>
      </c>
      <c r="L254" s="19">
        <v>28.26793893129771</v>
      </c>
      <c r="M254" s="19">
        <v>75.603053435114504</v>
      </c>
      <c r="N254" s="19">
        <v>4.2790839694656482</v>
      </c>
      <c r="O254" s="15"/>
      <c r="P254" s="15"/>
      <c r="Q254" s="15"/>
      <c r="R254" s="36">
        <v>2096</v>
      </c>
      <c r="S254" s="8"/>
      <c r="T254" s="4"/>
      <c r="U254" s="7"/>
    </row>
    <row r="255" spans="1:21" x14ac:dyDescent="0.2">
      <c r="A255" s="58"/>
      <c r="B255" s="59"/>
      <c r="C255" s="60"/>
      <c r="D255" s="4" t="s">
        <v>16</v>
      </c>
      <c r="E255" s="15"/>
      <c r="F255" s="15"/>
      <c r="G255" s="15">
        <v>0</v>
      </c>
      <c r="H255" s="15">
        <v>1</v>
      </c>
      <c r="I255" s="15"/>
      <c r="J255" s="15">
        <v>1</v>
      </c>
      <c r="K255" s="15"/>
      <c r="L255" s="15">
        <v>0</v>
      </c>
      <c r="M255" s="15"/>
      <c r="N255" s="15">
        <v>1</v>
      </c>
      <c r="O255" s="15">
        <f>E255+G255+H255</f>
        <v>1</v>
      </c>
      <c r="P255" s="15">
        <f>J255+L255+N255</f>
        <v>2</v>
      </c>
      <c r="Q255" s="15">
        <f>O255+P255</f>
        <v>3</v>
      </c>
      <c r="R255" s="39"/>
      <c r="S255" s="8">
        <f t="shared" ref="S255" si="65">Q255</f>
        <v>3</v>
      </c>
      <c r="T255" s="4">
        <v>0.04</v>
      </c>
      <c r="U255" s="7">
        <f>S255*T255</f>
        <v>0.12</v>
      </c>
    </row>
    <row r="256" spans="1:21" x14ac:dyDescent="0.2">
      <c r="A256" s="58">
        <v>31</v>
      </c>
      <c r="B256" s="59">
        <v>8</v>
      </c>
      <c r="C256" s="60"/>
      <c r="D256" s="4" t="s">
        <v>19</v>
      </c>
      <c r="E256" s="19">
        <v>335.38</v>
      </c>
      <c r="F256" s="19">
        <v>41.58</v>
      </c>
      <c r="G256" s="19">
        <v>12.397877035005068</v>
      </c>
      <c r="H256" s="19">
        <v>0</v>
      </c>
      <c r="I256" s="19">
        <v>19.329999999999998</v>
      </c>
      <c r="J256" s="19">
        <v>5.7636114258453093</v>
      </c>
      <c r="K256" s="19">
        <v>97.46</v>
      </c>
      <c r="L256" s="19">
        <v>29.059574214324048</v>
      </c>
      <c r="M256" s="19">
        <v>86</v>
      </c>
      <c r="N256" s="19">
        <v>4.3099999999999996</v>
      </c>
      <c r="O256" s="15"/>
      <c r="P256" s="15"/>
      <c r="Q256" s="15"/>
      <c r="R256" s="36">
        <v>900</v>
      </c>
      <c r="S256" s="8"/>
      <c r="T256" s="4"/>
      <c r="U256" s="7"/>
    </row>
    <row r="257" spans="1:21" x14ac:dyDescent="0.2">
      <c r="A257" s="58"/>
      <c r="B257" s="59"/>
      <c r="C257" s="60"/>
      <c r="D257" s="4" t="s">
        <v>16</v>
      </c>
      <c r="E257" s="15"/>
      <c r="F257" s="15"/>
      <c r="G257" s="15">
        <v>0</v>
      </c>
      <c r="H257" s="15">
        <v>1</v>
      </c>
      <c r="I257" s="15"/>
      <c r="J257" s="15">
        <v>1</v>
      </c>
      <c r="K257" s="15"/>
      <c r="L257" s="15">
        <v>0</v>
      </c>
      <c r="M257" s="15"/>
      <c r="N257" s="15">
        <v>0</v>
      </c>
      <c r="O257" s="15">
        <f>E257+G257+H257</f>
        <v>1</v>
      </c>
      <c r="P257" s="15">
        <f>J257+L257+N257</f>
        <v>1</v>
      </c>
      <c r="Q257" s="15">
        <f>O257+P257</f>
        <v>2</v>
      </c>
      <c r="R257" s="39"/>
      <c r="S257" s="8">
        <f t="shared" ref="S257" si="66">Q257</f>
        <v>2</v>
      </c>
      <c r="T257" s="4">
        <v>0.05</v>
      </c>
      <c r="U257" s="7">
        <f>S257*T257</f>
        <v>0.1</v>
      </c>
    </row>
    <row r="259" spans="1:21" x14ac:dyDescent="0.2">
      <c r="A259" s="51" t="s">
        <v>62</v>
      </c>
      <c r="B259" s="51"/>
      <c r="C259" s="51"/>
      <c r="D259" s="51"/>
      <c r="E259" s="51"/>
      <c r="F259" s="51"/>
      <c r="G259" s="51"/>
      <c r="H259" s="51"/>
      <c r="I259" s="51"/>
      <c r="J259" s="51"/>
      <c r="K259" s="51"/>
      <c r="L259" s="27"/>
      <c r="M259" s="27"/>
      <c r="N259" s="27"/>
      <c r="O259" s="28"/>
      <c r="P259" s="29"/>
    </row>
    <row r="260" spans="1:21" x14ac:dyDescent="0.2">
      <c r="A260" s="4"/>
      <c r="B260" s="23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28"/>
      <c r="P260" s="29"/>
    </row>
    <row r="261" spans="1:21" ht="38.25" x14ac:dyDescent="0.2">
      <c r="A261" s="51" t="s">
        <v>14</v>
      </c>
      <c r="B261" s="53" t="s">
        <v>15</v>
      </c>
      <c r="C261" s="51" t="s">
        <v>18</v>
      </c>
      <c r="D261" s="26" t="s">
        <v>0</v>
      </c>
      <c r="E261" s="49" t="s">
        <v>3</v>
      </c>
      <c r="F261" s="49"/>
      <c r="G261" s="55" t="s">
        <v>1</v>
      </c>
      <c r="H261" s="55"/>
      <c r="I261" s="49" t="s">
        <v>4</v>
      </c>
      <c r="J261" s="49"/>
      <c r="K261" s="56" t="s">
        <v>22</v>
      </c>
      <c r="L261" s="25"/>
      <c r="M261" s="36" t="s">
        <v>31</v>
      </c>
      <c r="N261" s="43" t="s">
        <v>34</v>
      </c>
      <c r="O261" s="45"/>
      <c r="P261" s="47"/>
    </row>
    <row r="262" spans="1:21" x14ac:dyDescent="0.2">
      <c r="A262" s="51"/>
      <c r="B262" s="53"/>
      <c r="C262" s="51"/>
      <c r="D262" s="49" t="s">
        <v>5</v>
      </c>
      <c r="E262" s="49" t="s">
        <v>5</v>
      </c>
      <c r="F262" s="49" t="s">
        <v>2</v>
      </c>
      <c r="G262" s="49" t="s">
        <v>5</v>
      </c>
      <c r="H262" s="49" t="s">
        <v>2</v>
      </c>
      <c r="I262" s="49" t="s">
        <v>5</v>
      </c>
      <c r="J262" s="49" t="s">
        <v>2</v>
      </c>
      <c r="K262" s="56"/>
      <c r="L262" s="49"/>
      <c r="M262" s="39"/>
      <c r="N262" s="44"/>
      <c r="O262" s="46"/>
      <c r="P262" s="48"/>
    </row>
    <row r="263" spans="1:21" x14ac:dyDescent="0.2">
      <c r="A263" s="52"/>
      <c r="B263" s="54"/>
      <c r="C263" s="52"/>
      <c r="D263" s="50"/>
      <c r="E263" s="50"/>
      <c r="F263" s="50"/>
      <c r="G263" s="50"/>
      <c r="H263" s="50"/>
      <c r="I263" s="50"/>
      <c r="J263" s="50"/>
      <c r="K263" s="57"/>
      <c r="L263" s="50"/>
      <c r="M263" s="39"/>
      <c r="N263" s="44"/>
      <c r="O263" s="46"/>
      <c r="P263" s="48"/>
    </row>
    <row r="264" spans="1:21" x14ac:dyDescent="0.2">
      <c r="A264" s="117">
        <v>1</v>
      </c>
      <c r="B264" s="118" t="s">
        <v>30</v>
      </c>
      <c r="C264" s="119" t="s">
        <v>10</v>
      </c>
      <c r="D264" s="120">
        <v>249.41533333333336</v>
      </c>
      <c r="E264" s="120">
        <v>48.01900000000002</v>
      </c>
      <c r="F264" s="120">
        <v>20.086321165944259</v>
      </c>
      <c r="G264" s="120">
        <v>17.992000000000001</v>
      </c>
      <c r="H264" s="120">
        <v>7.499574885847756</v>
      </c>
      <c r="I264" s="120">
        <v>52.339999999999989</v>
      </c>
      <c r="J264" s="120">
        <v>20.316675803304083</v>
      </c>
      <c r="K264" s="121"/>
      <c r="L264" s="120"/>
      <c r="M264" s="119"/>
      <c r="N264" s="122"/>
      <c r="O264" s="28"/>
      <c r="P264" s="30"/>
    </row>
    <row r="265" spans="1:21" x14ac:dyDescent="0.2">
      <c r="A265" s="117"/>
      <c r="B265" s="118"/>
      <c r="C265" s="119"/>
      <c r="D265" s="121">
        <v>1</v>
      </c>
      <c r="E265" s="121"/>
      <c r="F265" s="121">
        <v>1</v>
      </c>
      <c r="G265" s="121"/>
      <c r="H265" s="121">
        <v>1</v>
      </c>
      <c r="I265" s="121"/>
      <c r="J265" s="121">
        <v>1</v>
      </c>
      <c r="K265" s="121">
        <f>D265+F265+H265+J265</f>
        <v>4</v>
      </c>
      <c r="L265" s="121"/>
      <c r="M265" s="123"/>
      <c r="N265" s="122">
        <f>K265+L265</f>
        <v>4</v>
      </c>
      <c r="O265" s="28"/>
      <c r="P265" s="30"/>
    </row>
    <row r="266" spans="1:21" x14ac:dyDescent="0.2">
      <c r="A266" s="34">
        <v>2</v>
      </c>
      <c r="B266" s="35">
        <v>10</v>
      </c>
      <c r="C266" s="36"/>
      <c r="D266" s="18">
        <v>148.88</v>
      </c>
      <c r="E266" s="18">
        <v>33.840000000000003</v>
      </c>
      <c r="F266" s="18">
        <v>22.887680391486199</v>
      </c>
      <c r="G266" s="18">
        <v>11.31</v>
      </c>
      <c r="H266" s="18">
        <v>7.6346685421489751</v>
      </c>
      <c r="I266" s="18">
        <v>26.515000000000001</v>
      </c>
      <c r="J266" s="18">
        <v>17.681520638496913</v>
      </c>
      <c r="K266" s="17"/>
      <c r="L266" s="18"/>
      <c r="M266" s="37"/>
      <c r="N266" s="11"/>
      <c r="O266" s="31"/>
      <c r="P266" s="32"/>
    </row>
    <row r="267" spans="1:21" x14ac:dyDescent="0.2">
      <c r="A267" s="34"/>
      <c r="B267" s="35"/>
      <c r="C267" s="36"/>
      <c r="D267" s="17">
        <v>0</v>
      </c>
      <c r="E267" s="17"/>
      <c r="F267" s="17">
        <v>1</v>
      </c>
      <c r="G267" s="17"/>
      <c r="H267" s="17">
        <v>1</v>
      </c>
      <c r="I267" s="17"/>
      <c r="J267" s="17">
        <v>1</v>
      </c>
      <c r="K267" s="17">
        <f t="shared" ref="K267" si="67">D267+F267+H267+J267</f>
        <v>3</v>
      </c>
      <c r="L267" s="17"/>
      <c r="M267" s="38"/>
      <c r="N267" s="11">
        <f>K267+L267</f>
        <v>3</v>
      </c>
      <c r="O267" s="31"/>
      <c r="P267" s="32"/>
    </row>
    <row r="268" spans="1:21" x14ac:dyDescent="0.2">
      <c r="A268" s="34">
        <v>3</v>
      </c>
      <c r="B268" s="35">
        <v>40</v>
      </c>
      <c r="C268" s="36"/>
      <c r="D268" s="14">
        <v>192.214</v>
      </c>
      <c r="E268" s="14">
        <v>39.672000000000004</v>
      </c>
      <c r="F268" s="14">
        <v>20.774542537841324</v>
      </c>
      <c r="G268" s="14">
        <v>15.116</v>
      </c>
      <c r="H268" s="14">
        <v>7.8956939321695572</v>
      </c>
      <c r="I268" s="14">
        <v>36.207999999999998</v>
      </c>
      <c r="J268" s="14">
        <v>18.697832039127981</v>
      </c>
      <c r="K268" s="15"/>
      <c r="L268" s="14"/>
      <c r="M268" s="36"/>
      <c r="N268" s="8"/>
      <c r="O268" s="28"/>
      <c r="P268" s="30"/>
    </row>
    <row r="269" spans="1:21" x14ac:dyDescent="0.2">
      <c r="A269" s="34"/>
      <c r="B269" s="35"/>
      <c r="C269" s="36"/>
      <c r="D269" s="15">
        <v>0</v>
      </c>
      <c r="E269" s="15"/>
      <c r="F269" s="15">
        <v>1</v>
      </c>
      <c r="G269" s="15"/>
      <c r="H269" s="15">
        <v>1</v>
      </c>
      <c r="I269" s="15"/>
      <c r="J269" s="15">
        <v>1</v>
      </c>
      <c r="K269" s="15">
        <f>D269+F269+H269+J269</f>
        <v>3</v>
      </c>
      <c r="L269" s="15"/>
      <c r="M269" s="39"/>
      <c r="N269" s="8">
        <f>K269+L269</f>
        <v>3</v>
      </c>
      <c r="O269" s="28"/>
      <c r="P269" s="30"/>
    </row>
    <row r="270" spans="1:21" x14ac:dyDescent="0.2">
      <c r="A270" s="34">
        <v>4</v>
      </c>
      <c r="B270" s="35">
        <v>25</v>
      </c>
      <c r="C270" s="36"/>
      <c r="D270" s="1">
        <v>178.14</v>
      </c>
      <c r="E270" s="1">
        <v>29.774999999999999</v>
      </c>
      <c r="F270" s="2">
        <v>17.508313716490292</v>
      </c>
      <c r="G270" s="1">
        <v>13.984999999999999</v>
      </c>
      <c r="H270" s="2">
        <v>8.0618074095722303</v>
      </c>
      <c r="I270" s="1">
        <v>38.914999999999999</v>
      </c>
      <c r="J270" s="2">
        <v>20.937089183017427</v>
      </c>
      <c r="K270" s="15"/>
      <c r="L270" s="14"/>
      <c r="M270" s="36"/>
      <c r="N270" s="8"/>
      <c r="O270" s="28"/>
      <c r="P270" s="30"/>
    </row>
    <row r="271" spans="1:21" x14ac:dyDescent="0.2">
      <c r="A271" s="34"/>
      <c r="B271" s="35"/>
      <c r="C271" s="36"/>
      <c r="D271" s="15">
        <v>0</v>
      </c>
      <c r="E271" s="15"/>
      <c r="F271" s="15">
        <v>1</v>
      </c>
      <c r="G271" s="15"/>
      <c r="H271" s="15">
        <v>1</v>
      </c>
      <c r="I271" s="15"/>
      <c r="J271" s="15">
        <v>1</v>
      </c>
      <c r="K271" s="15">
        <f>D271+F271+H271+J271</f>
        <v>3</v>
      </c>
      <c r="L271" s="15"/>
      <c r="M271" s="39"/>
      <c r="N271" s="8">
        <f>K271+L271</f>
        <v>3</v>
      </c>
      <c r="O271" s="28"/>
      <c r="P271" s="30"/>
    </row>
    <row r="272" spans="1:21" x14ac:dyDescent="0.2">
      <c r="A272" s="34">
        <v>5</v>
      </c>
      <c r="B272" s="35">
        <v>9</v>
      </c>
      <c r="C272" s="36"/>
      <c r="D272" s="14">
        <v>259.12</v>
      </c>
      <c r="E272" s="14">
        <v>36.24666666666667</v>
      </c>
      <c r="F272" s="14">
        <v>13.684133678849937</v>
      </c>
      <c r="G272" s="14">
        <v>14.983333333333333</v>
      </c>
      <c r="H272" s="14">
        <v>5.6875750246131895</v>
      </c>
      <c r="I272" s="14">
        <v>52.870000000000005</v>
      </c>
      <c r="J272" s="14">
        <v>20.586901819893672</v>
      </c>
      <c r="K272" s="15"/>
      <c r="L272" s="14"/>
      <c r="M272" s="36"/>
      <c r="N272" s="8"/>
      <c r="O272" s="28"/>
      <c r="P272" s="30"/>
    </row>
    <row r="273" spans="1:16" x14ac:dyDescent="0.2">
      <c r="A273" s="34"/>
      <c r="B273" s="35"/>
      <c r="C273" s="36"/>
      <c r="D273" s="15">
        <v>1</v>
      </c>
      <c r="E273" s="15"/>
      <c r="F273" s="15">
        <v>0</v>
      </c>
      <c r="G273" s="15"/>
      <c r="H273" s="15">
        <v>1</v>
      </c>
      <c r="I273" s="15"/>
      <c r="J273" s="15">
        <v>1</v>
      </c>
      <c r="K273" s="15">
        <f t="shared" ref="K273" si="68">D273+F273+H273+J273</f>
        <v>3</v>
      </c>
      <c r="L273" s="15"/>
      <c r="M273" s="39"/>
      <c r="N273" s="8">
        <f>K273+L273</f>
        <v>3</v>
      </c>
      <c r="O273" s="28"/>
      <c r="P273" s="30"/>
    </row>
    <row r="274" spans="1:16" x14ac:dyDescent="0.2">
      <c r="A274" s="34">
        <v>6</v>
      </c>
      <c r="B274" s="127">
        <v>33</v>
      </c>
      <c r="C274" s="41"/>
      <c r="D274" s="18">
        <v>334.92500000000001</v>
      </c>
      <c r="E274" s="18">
        <v>35.125</v>
      </c>
      <c r="F274" s="18">
        <v>10.757948604941701</v>
      </c>
      <c r="G274" s="18">
        <v>22.324999999999999</v>
      </c>
      <c r="H274" s="18">
        <v>6.7933955870368976</v>
      </c>
      <c r="I274" s="18">
        <v>84.19</v>
      </c>
      <c r="J274" s="18">
        <v>24.82716226769455</v>
      </c>
      <c r="K274" s="17"/>
      <c r="L274" s="18"/>
      <c r="M274" s="37"/>
      <c r="N274" s="11"/>
      <c r="O274" s="31"/>
      <c r="P274" s="32"/>
    </row>
    <row r="275" spans="1:16" x14ac:dyDescent="0.2">
      <c r="A275" s="34"/>
      <c r="B275" s="128"/>
      <c r="C275" s="42"/>
      <c r="D275" s="17">
        <v>1</v>
      </c>
      <c r="E275" s="17"/>
      <c r="F275" s="17">
        <v>0</v>
      </c>
      <c r="G275" s="17"/>
      <c r="H275" s="17">
        <v>1</v>
      </c>
      <c r="I275" s="17"/>
      <c r="J275" s="17">
        <v>1</v>
      </c>
      <c r="K275" s="17">
        <f>D275+F275+H275+J275</f>
        <v>3</v>
      </c>
      <c r="L275" s="17"/>
      <c r="M275" s="38"/>
      <c r="N275" s="11">
        <f>K275+L275</f>
        <v>3</v>
      </c>
      <c r="O275" s="31"/>
      <c r="P275" s="32"/>
    </row>
    <row r="276" spans="1:16" x14ac:dyDescent="0.2">
      <c r="A276" s="34">
        <v>7</v>
      </c>
      <c r="B276" s="35">
        <v>47</v>
      </c>
      <c r="C276" s="36"/>
      <c r="D276" s="14">
        <v>419.86500000000001</v>
      </c>
      <c r="E276" s="14">
        <v>57.604999999999997</v>
      </c>
      <c r="F276" s="14">
        <v>13.722063689547088</v>
      </c>
      <c r="G276" s="14">
        <v>27.990000000000002</v>
      </c>
      <c r="H276" s="14">
        <v>6.6686863819674755</v>
      </c>
      <c r="I276" s="14">
        <v>115.05</v>
      </c>
      <c r="J276" s="14">
        <v>27.399655691978239</v>
      </c>
      <c r="K276" s="15"/>
      <c r="L276" s="14"/>
      <c r="M276" s="36"/>
      <c r="N276" s="8"/>
      <c r="O276" s="28"/>
      <c r="P276" s="30"/>
    </row>
    <row r="277" spans="1:16" x14ac:dyDescent="0.2">
      <c r="A277" s="34"/>
      <c r="B277" s="35"/>
      <c r="C277" s="36"/>
      <c r="D277" s="15">
        <v>1</v>
      </c>
      <c r="E277" s="15"/>
      <c r="F277" s="15">
        <v>0</v>
      </c>
      <c r="G277" s="15"/>
      <c r="H277" s="15">
        <v>1</v>
      </c>
      <c r="I277" s="15"/>
      <c r="J277" s="15">
        <v>0</v>
      </c>
      <c r="K277" s="15">
        <f>D277+F277+H277+J277</f>
        <v>2</v>
      </c>
      <c r="L277" s="15"/>
      <c r="M277" s="39"/>
      <c r="N277" s="8">
        <f>K277+L277</f>
        <v>2</v>
      </c>
      <c r="O277" s="28"/>
      <c r="P277" s="30"/>
    </row>
    <row r="279" spans="1:16" ht="15" x14ac:dyDescent="0.2">
      <c r="B279" s="33" t="s">
        <v>54</v>
      </c>
    </row>
    <row r="280" spans="1:16" ht="15" x14ac:dyDescent="0.2">
      <c r="B280" s="33" t="s">
        <v>55</v>
      </c>
    </row>
    <row r="281" spans="1:16" ht="15" x14ac:dyDescent="0.2">
      <c r="B281" s="33" t="s">
        <v>56</v>
      </c>
    </row>
    <row r="282" spans="1:16" ht="15" x14ac:dyDescent="0.2">
      <c r="B282" s="33" t="s">
        <v>57</v>
      </c>
    </row>
    <row r="284" spans="1:16" x14ac:dyDescent="0.2">
      <c r="B284" s="113"/>
      <c r="C284" s="13" t="s">
        <v>59</v>
      </c>
    </row>
    <row r="285" spans="1:16" x14ac:dyDescent="0.2">
      <c r="B285" s="114"/>
      <c r="C285" s="13" t="s">
        <v>60</v>
      </c>
    </row>
    <row r="286" spans="1:16" x14ac:dyDescent="0.2">
      <c r="B286" s="124"/>
      <c r="C286" s="13" t="s">
        <v>61</v>
      </c>
    </row>
  </sheetData>
  <mergeCells count="598">
    <mergeCell ref="A1:N1"/>
    <mergeCell ref="A3:S3"/>
    <mergeCell ref="A4:A6"/>
    <mergeCell ref="B4:B6"/>
    <mergeCell ref="C4:C6"/>
    <mergeCell ref="D4:D6"/>
    <mergeCell ref="E4:H4"/>
    <mergeCell ref="I4:N4"/>
    <mergeCell ref="O4:Q4"/>
    <mergeCell ref="R4:R6"/>
    <mergeCell ref="S4:S6"/>
    <mergeCell ref="T4:T6"/>
    <mergeCell ref="U4:U6"/>
    <mergeCell ref="F5:G5"/>
    <mergeCell ref="H5:H6"/>
    <mergeCell ref="I5:J5"/>
    <mergeCell ref="K5:L5"/>
    <mergeCell ref="M5:M6"/>
    <mergeCell ref="N5:N6"/>
    <mergeCell ref="O5:O6"/>
    <mergeCell ref="A9:A10"/>
    <mergeCell ref="B9:B10"/>
    <mergeCell ref="C9:C10"/>
    <mergeCell ref="R9:R10"/>
    <mergeCell ref="P5:P6"/>
    <mergeCell ref="Q5:Q6"/>
    <mergeCell ref="A7:A8"/>
    <mergeCell ref="B7:B8"/>
    <mergeCell ref="C7:C8"/>
    <mergeCell ref="R7:R8"/>
    <mergeCell ref="A13:A14"/>
    <mergeCell ref="B13:B14"/>
    <mergeCell ref="C13:C14"/>
    <mergeCell ref="R13:R14"/>
    <mergeCell ref="A15:A16"/>
    <mergeCell ref="B15:B16"/>
    <mergeCell ref="C15:C16"/>
    <mergeCell ref="R15:R16"/>
    <mergeCell ref="A11:A12"/>
    <mergeCell ref="B11:B12"/>
    <mergeCell ref="C11:C12"/>
    <mergeCell ref="R11:R12"/>
    <mergeCell ref="O25:Q25"/>
    <mergeCell ref="A17:A18"/>
    <mergeCell ref="B17:B18"/>
    <mergeCell ref="C17:C18"/>
    <mergeCell ref="R17:R18"/>
    <mergeCell ref="A19:A20"/>
    <mergeCell ref="B19:B20"/>
    <mergeCell ref="C19:C20"/>
    <mergeCell ref="R19:R20"/>
    <mergeCell ref="R30:R31"/>
    <mergeCell ref="S25:S27"/>
    <mergeCell ref="T25:T27"/>
    <mergeCell ref="U25:U27"/>
    <mergeCell ref="O26:O27"/>
    <mergeCell ref="P26:P27"/>
    <mergeCell ref="Q26:Q27"/>
    <mergeCell ref="A21:A22"/>
    <mergeCell ref="B21:B22"/>
    <mergeCell ref="C21:C22"/>
    <mergeCell ref="R21:R22"/>
    <mergeCell ref="A24:N24"/>
    <mergeCell ref="A25:A27"/>
    <mergeCell ref="B25:B27"/>
    <mergeCell ref="C25:C27"/>
    <mergeCell ref="D25:D27"/>
    <mergeCell ref="E25:H25"/>
    <mergeCell ref="F26:G26"/>
    <mergeCell ref="H26:H27"/>
    <mergeCell ref="I26:J26"/>
    <mergeCell ref="K26:L26"/>
    <mergeCell ref="M26:M27"/>
    <mergeCell ref="N26:N27"/>
    <mergeCell ref="I25:N25"/>
    <mergeCell ref="A36:A37"/>
    <mergeCell ref="B36:B37"/>
    <mergeCell ref="C36:C37"/>
    <mergeCell ref="R36:R37"/>
    <mergeCell ref="A38:A39"/>
    <mergeCell ref="B38:B39"/>
    <mergeCell ref="C38:C39"/>
    <mergeCell ref="R38:R39"/>
    <mergeCell ref="R25:R27"/>
    <mergeCell ref="A32:A33"/>
    <mergeCell ref="B32:B33"/>
    <mergeCell ref="C32:C33"/>
    <mergeCell ref="R32:R33"/>
    <mergeCell ref="A34:A35"/>
    <mergeCell ref="B34:B35"/>
    <mergeCell ref="C34:C35"/>
    <mergeCell ref="R34:R35"/>
    <mergeCell ref="A28:A29"/>
    <mergeCell ref="B28:B29"/>
    <mergeCell ref="C28:C29"/>
    <mergeCell ref="R28:R29"/>
    <mergeCell ref="A30:A31"/>
    <mergeCell ref="B30:B31"/>
    <mergeCell ref="C30:C31"/>
    <mergeCell ref="A44:A45"/>
    <mergeCell ref="B44:B45"/>
    <mergeCell ref="C44:C45"/>
    <mergeCell ref="R44:R45"/>
    <mergeCell ref="A46:A47"/>
    <mergeCell ref="B46:B47"/>
    <mergeCell ref="C46:C47"/>
    <mergeCell ref="R46:R47"/>
    <mergeCell ref="A40:A41"/>
    <mergeCell ref="B40:B41"/>
    <mergeCell ref="C40:C41"/>
    <mergeCell ref="R40:R41"/>
    <mergeCell ref="A42:A43"/>
    <mergeCell ref="B42:B43"/>
    <mergeCell ref="C42:C43"/>
    <mergeCell ref="R42:R43"/>
    <mergeCell ref="A52:A53"/>
    <mergeCell ref="B52:B53"/>
    <mergeCell ref="C52:C53"/>
    <mergeCell ref="R52:R53"/>
    <mergeCell ref="A56:A57"/>
    <mergeCell ref="B56:B57"/>
    <mergeCell ref="C56:C57"/>
    <mergeCell ref="R56:R57"/>
    <mergeCell ref="A48:A49"/>
    <mergeCell ref="B48:B49"/>
    <mergeCell ref="C48:C49"/>
    <mergeCell ref="R48:R49"/>
    <mergeCell ref="A50:A51"/>
    <mergeCell ref="B50:B51"/>
    <mergeCell ref="C50:C51"/>
    <mergeCell ref="R50:R51"/>
    <mergeCell ref="A62:A63"/>
    <mergeCell ref="B62:B63"/>
    <mergeCell ref="C62:C63"/>
    <mergeCell ref="R62:R63"/>
    <mergeCell ref="A64:A65"/>
    <mergeCell ref="B64:B65"/>
    <mergeCell ref="C64:C65"/>
    <mergeCell ref="R64:R65"/>
    <mergeCell ref="A58:A59"/>
    <mergeCell ref="B58:B59"/>
    <mergeCell ref="C58:C59"/>
    <mergeCell ref="R58:R59"/>
    <mergeCell ref="A60:A61"/>
    <mergeCell ref="B60:B61"/>
    <mergeCell ref="C60:C61"/>
    <mergeCell ref="R60:R61"/>
    <mergeCell ref="A74:A75"/>
    <mergeCell ref="B74:B75"/>
    <mergeCell ref="C74:C75"/>
    <mergeCell ref="R74:R75"/>
    <mergeCell ref="A54:A55"/>
    <mergeCell ref="B54:B55"/>
    <mergeCell ref="C54:C55"/>
    <mergeCell ref="R54:R55"/>
    <mergeCell ref="A70:A71"/>
    <mergeCell ref="B70:B71"/>
    <mergeCell ref="C70:C71"/>
    <mergeCell ref="R70:R71"/>
    <mergeCell ref="A72:A73"/>
    <mergeCell ref="B72:B73"/>
    <mergeCell ref="C72:C73"/>
    <mergeCell ref="R72:R73"/>
    <mergeCell ref="A66:A67"/>
    <mergeCell ref="B66:B67"/>
    <mergeCell ref="C66:C67"/>
    <mergeCell ref="R66:R67"/>
    <mergeCell ref="A68:A69"/>
    <mergeCell ref="B68:B69"/>
    <mergeCell ref="C68:C69"/>
    <mergeCell ref="R68:R69"/>
    <mergeCell ref="A80:A81"/>
    <mergeCell ref="B80:B81"/>
    <mergeCell ref="C80:C81"/>
    <mergeCell ref="R80:R81"/>
    <mergeCell ref="A82:A83"/>
    <mergeCell ref="B82:B83"/>
    <mergeCell ref="C82:C83"/>
    <mergeCell ref="R82:R83"/>
    <mergeCell ref="A76:A77"/>
    <mergeCell ref="B76:B77"/>
    <mergeCell ref="C76:C77"/>
    <mergeCell ref="R76:R77"/>
    <mergeCell ref="A78:A79"/>
    <mergeCell ref="B78:B79"/>
    <mergeCell ref="C78:C79"/>
    <mergeCell ref="R78:R79"/>
    <mergeCell ref="T99:T101"/>
    <mergeCell ref="U99:U101"/>
    <mergeCell ref="F100:G100"/>
    <mergeCell ref="H100:H101"/>
    <mergeCell ref="I100:J100"/>
    <mergeCell ref="K100:L100"/>
    <mergeCell ref="M100:M101"/>
    <mergeCell ref="A98:N98"/>
    <mergeCell ref="A99:A101"/>
    <mergeCell ref="B99:B101"/>
    <mergeCell ref="C99:C101"/>
    <mergeCell ref="D99:D101"/>
    <mergeCell ref="E99:H99"/>
    <mergeCell ref="I99:N99"/>
    <mergeCell ref="N100:N101"/>
    <mergeCell ref="O100:O101"/>
    <mergeCell ref="P100:P101"/>
    <mergeCell ref="Q100:Q101"/>
    <mergeCell ref="A104:A105"/>
    <mergeCell ref="B104:B105"/>
    <mergeCell ref="C104:C105"/>
    <mergeCell ref="O99:Q99"/>
    <mergeCell ref="R99:R101"/>
    <mergeCell ref="S99:S101"/>
    <mergeCell ref="R104:R105"/>
    <mergeCell ref="A106:A107"/>
    <mergeCell ref="B106:B107"/>
    <mergeCell ref="C106:C107"/>
    <mergeCell ref="R106:R107"/>
    <mergeCell ref="A116:A117"/>
    <mergeCell ref="B116:B117"/>
    <mergeCell ref="C116:C117"/>
    <mergeCell ref="R116:R117"/>
    <mergeCell ref="A110:A111"/>
    <mergeCell ref="B110:B111"/>
    <mergeCell ref="C110:C111"/>
    <mergeCell ref="R110:R111"/>
    <mergeCell ref="A112:A113"/>
    <mergeCell ref="B112:B113"/>
    <mergeCell ref="C112:C113"/>
    <mergeCell ref="R112:R113"/>
    <mergeCell ref="A122:A123"/>
    <mergeCell ref="B122:B123"/>
    <mergeCell ref="C122:C123"/>
    <mergeCell ref="R122:R123"/>
    <mergeCell ref="A102:A103"/>
    <mergeCell ref="B102:B103"/>
    <mergeCell ref="C102:C103"/>
    <mergeCell ref="R102:R103"/>
    <mergeCell ref="A118:A119"/>
    <mergeCell ref="B118:B119"/>
    <mergeCell ref="C118:C119"/>
    <mergeCell ref="R118:R119"/>
    <mergeCell ref="A120:A121"/>
    <mergeCell ref="B120:B121"/>
    <mergeCell ref="C120:C121"/>
    <mergeCell ref="R120:R121"/>
    <mergeCell ref="A108:A109"/>
    <mergeCell ref="B108:B109"/>
    <mergeCell ref="C108:C109"/>
    <mergeCell ref="R108:R109"/>
    <mergeCell ref="A114:A115"/>
    <mergeCell ref="B114:B115"/>
    <mergeCell ref="C114:C115"/>
    <mergeCell ref="R114:R115"/>
    <mergeCell ref="A128:A129"/>
    <mergeCell ref="B128:B129"/>
    <mergeCell ref="C128:C129"/>
    <mergeCell ref="R128:R129"/>
    <mergeCell ref="A130:A131"/>
    <mergeCell ref="B130:B131"/>
    <mergeCell ref="C130:C131"/>
    <mergeCell ref="R130:R131"/>
    <mergeCell ref="A124:A125"/>
    <mergeCell ref="B124:B125"/>
    <mergeCell ref="C124:C125"/>
    <mergeCell ref="R124:R125"/>
    <mergeCell ref="A126:A127"/>
    <mergeCell ref="B126:B127"/>
    <mergeCell ref="C126:C127"/>
    <mergeCell ref="R126:R127"/>
    <mergeCell ref="A136:A137"/>
    <mergeCell ref="B136:B137"/>
    <mergeCell ref="C136:C137"/>
    <mergeCell ref="R136:R137"/>
    <mergeCell ref="A138:A139"/>
    <mergeCell ref="B138:B139"/>
    <mergeCell ref="C138:C139"/>
    <mergeCell ref="R138:R139"/>
    <mergeCell ref="A132:A133"/>
    <mergeCell ref="B132:B133"/>
    <mergeCell ref="C132:C133"/>
    <mergeCell ref="R132:R133"/>
    <mergeCell ref="A134:A135"/>
    <mergeCell ref="B134:B135"/>
    <mergeCell ref="C134:C135"/>
    <mergeCell ref="R134:R135"/>
    <mergeCell ref="A140:A141"/>
    <mergeCell ref="B140:B141"/>
    <mergeCell ref="C140:C141"/>
    <mergeCell ref="R140:R141"/>
    <mergeCell ref="A143:N143"/>
    <mergeCell ref="A144:A146"/>
    <mergeCell ref="B144:B146"/>
    <mergeCell ref="C144:C146"/>
    <mergeCell ref="D144:D146"/>
    <mergeCell ref="E144:H144"/>
    <mergeCell ref="I144:N144"/>
    <mergeCell ref="O144:Q144"/>
    <mergeCell ref="R144:R146"/>
    <mergeCell ref="S144:S146"/>
    <mergeCell ref="T144:T146"/>
    <mergeCell ref="U144:U146"/>
    <mergeCell ref="O145:O146"/>
    <mergeCell ref="P145:P146"/>
    <mergeCell ref="Q145:Q146"/>
    <mergeCell ref="A147:A148"/>
    <mergeCell ref="B147:B148"/>
    <mergeCell ref="C147:C148"/>
    <mergeCell ref="R147:R148"/>
    <mergeCell ref="A149:A150"/>
    <mergeCell ref="B149:B150"/>
    <mergeCell ref="C149:C150"/>
    <mergeCell ref="R149:R150"/>
    <mergeCell ref="F145:G145"/>
    <mergeCell ref="H145:H146"/>
    <mergeCell ref="I145:J145"/>
    <mergeCell ref="K145:L145"/>
    <mergeCell ref="M145:M146"/>
    <mergeCell ref="N145:N146"/>
    <mergeCell ref="A157:A158"/>
    <mergeCell ref="B157:B158"/>
    <mergeCell ref="C157:C158"/>
    <mergeCell ref="R157:R158"/>
    <mergeCell ref="A151:A152"/>
    <mergeCell ref="B151:B152"/>
    <mergeCell ref="C151:C152"/>
    <mergeCell ref="R151:R152"/>
    <mergeCell ref="A153:A154"/>
    <mergeCell ref="B153:B154"/>
    <mergeCell ref="C153:C154"/>
    <mergeCell ref="R153:R154"/>
    <mergeCell ref="A155:A156"/>
    <mergeCell ref="B155:B156"/>
    <mergeCell ref="C155:C156"/>
    <mergeCell ref="R155:R156"/>
    <mergeCell ref="A160:K160"/>
    <mergeCell ref="A162:A164"/>
    <mergeCell ref="B162:B164"/>
    <mergeCell ref="C162:C164"/>
    <mergeCell ref="E162:F162"/>
    <mergeCell ref="G162:H162"/>
    <mergeCell ref="I162:J162"/>
    <mergeCell ref="K162:K164"/>
    <mergeCell ref="J163:J164"/>
    <mergeCell ref="N162:N164"/>
    <mergeCell ref="O162:O164"/>
    <mergeCell ref="P162:P164"/>
    <mergeCell ref="D163:D164"/>
    <mergeCell ref="E163:E164"/>
    <mergeCell ref="F163:F164"/>
    <mergeCell ref="G163:G164"/>
    <mergeCell ref="H163:H164"/>
    <mergeCell ref="I163:I164"/>
    <mergeCell ref="A169:A170"/>
    <mergeCell ref="B169:B170"/>
    <mergeCell ref="C169:C170"/>
    <mergeCell ref="M169:M170"/>
    <mergeCell ref="A171:A172"/>
    <mergeCell ref="B171:B172"/>
    <mergeCell ref="C171:C172"/>
    <mergeCell ref="M171:M172"/>
    <mergeCell ref="L163:L164"/>
    <mergeCell ref="A165:A166"/>
    <mergeCell ref="B165:B166"/>
    <mergeCell ref="C165:C166"/>
    <mergeCell ref="M165:M166"/>
    <mergeCell ref="A167:A168"/>
    <mergeCell ref="B167:B168"/>
    <mergeCell ref="C167:C168"/>
    <mergeCell ref="M167:M168"/>
    <mergeCell ref="M162:M164"/>
    <mergeCell ref="A177:A178"/>
    <mergeCell ref="B177:B178"/>
    <mergeCell ref="C177:C178"/>
    <mergeCell ref="M177:M178"/>
    <mergeCell ref="A179:A180"/>
    <mergeCell ref="B179:B180"/>
    <mergeCell ref="C179:C180"/>
    <mergeCell ref="M179:M180"/>
    <mergeCell ref="A173:A174"/>
    <mergeCell ref="B173:B174"/>
    <mergeCell ref="C173:C174"/>
    <mergeCell ref="M173:M174"/>
    <mergeCell ref="A175:A176"/>
    <mergeCell ref="B175:B176"/>
    <mergeCell ref="C175:C176"/>
    <mergeCell ref="M175:M176"/>
    <mergeCell ref="A185:A186"/>
    <mergeCell ref="B185:B186"/>
    <mergeCell ref="C185:C186"/>
    <mergeCell ref="M185:M186"/>
    <mergeCell ref="A187:A188"/>
    <mergeCell ref="B187:B188"/>
    <mergeCell ref="C187:C188"/>
    <mergeCell ref="M187:M188"/>
    <mergeCell ref="A181:A182"/>
    <mergeCell ref="B181:B182"/>
    <mergeCell ref="C181:C182"/>
    <mergeCell ref="M181:M182"/>
    <mergeCell ref="A183:A184"/>
    <mergeCell ref="B183:B184"/>
    <mergeCell ref="C183:C184"/>
    <mergeCell ref="M183:M184"/>
    <mergeCell ref="A190:N190"/>
    <mergeCell ref="A191:A193"/>
    <mergeCell ref="B191:B193"/>
    <mergeCell ref="C191:C193"/>
    <mergeCell ref="D191:D193"/>
    <mergeCell ref="E191:H191"/>
    <mergeCell ref="I191:N191"/>
    <mergeCell ref="N192:N193"/>
    <mergeCell ref="O192:O193"/>
    <mergeCell ref="O191:Q191"/>
    <mergeCell ref="R191:R193"/>
    <mergeCell ref="S191:S193"/>
    <mergeCell ref="A200:A201"/>
    <mergeCell ref="B200:B201"/>
    <mergeCell ref="C200:C201"/>
    <mergeCell ref="R200:R201"/>
    <mergeCell ref="T191:T193"/>
    <mergeCell ref="U191:U193"/>
    <mergeCell ref="F192:G192"/>
    <mergeCell ref="H192:H193"/>
    <mergeCell ref="I192:J192"/>
    <mergeCell ref="K192:L192"/>
    <mergeCell ref="M192:M193"/>
    <mergeCell ref="P192:P193"/>
    <mergeCell ref="Q192:Q193"/>
    <mergeCell ref="A202:A203"/>
    <mergeCell ref="B202:B203"/>
    <mergeCell ref="C202:C203"/>
    <mergeCell ref="R202:R203"/>
    <mergeCell ref="R194:R195"/>
    <mergeCell ref="A196:A197"/>
    <mergeCell ref="B196:B197"/>
    <mergeCell ref="C196:C197"/>
    <mergeCell ref="R196:R197"/>
    <mergeCell ref="A198:A199"/>
    <mergeCell ref="B198:B199"/>
    <mergeCell ref="C198:C199"/>
    <mergeCell ref="R198:R199"/>
    <mergeCell ref="A194:A195"/>
    <mergeCell ref="B194:B195"/>
    <mergeCell ref="C194:C195"/>
    <mergeCell ref="A210:A211"/>
    <mergeCell ref="B210:B211"/>
    <mergeCell ref="C210:C211"/>
    <mergeCell ref="R210:R211"/>
    <mergeCell ref="A204:A205"/>
    <mergeCell ref="B204:B205"/>
    <mergeCell ref="C204:C205"/>
    <mergeCell ref="R204:R205"/>
    <mergeCell ref="A208:A209"/>
    <mergeCell ref="B208:B209"/>
    <mergeCell ref="C208:C209"/>
    <mergeCell ref="R208:R209"/>
    <mergeCell ref="A206:A207"/>
    <mergeCell ref="B206:B207"/>
    <mergeCell ref="C206:C207"/>
    <mergeCell ref="R206:R207"/>
    <mergeCell ref="A218:A219"/>
    <mergeCell ref="B218:B219"/>
    <mergeCell ref="C218:C219"/>
    <mergeCell ref="R218:R219"/>
    <mergeCell ref="A220:A221"/>
    <mergeCell ref="B220:B221"/>
    <mergeCell ref="C220:C221"/>
    <mergeCell ref="R220:R221"/>
    <mergeCell ref="A214:A215"/>
    <mergeCell ref="B214:B215"/>
    <mergeCell ref="C214:C215"/>
    <mergeCell ref="R214:R215"/>
    <mergeCell ref="A216:A217"/>
    <mergeCell ref="B216:B217"/>
    <mergeCell ref="C216:C217"/>
    <mergeCell ref="R216:R217"/>
    <mergeCell ref="A212:A213"/>
    <mergeCell ref="B212:B213"/>
    <mergeCell ref="C212:C213"/>
    <mergeCell ref="R212:R213"/>
    <mergeCell ref="A224:A225"/>
    <mergeCell ref="B224:B225"/>
    <mergeCell ref="C224:C225"/>
    <mergeCell ref="R224:R225"/>
    <mergeCell ref="A226:A227"/>
    <mergeCell ref="B226:B227"/>
    <mergeCell ref="C226:C227"/>
    <mergeCell ref="R226:R227"/>
    <mergeCell ref="A222:A223"/>
    <mergeCell ref="B222:B223"/>
    <mergeCell ref="C222:C223"/>
    <mergeCell ref="R222:R223"/>
    <mergeCell ref="A232:A233"/>
    <mergeCell ref="B232:B233"/>
    <mergeCell ref="C232:C233"/>
    <mergeCell ref="R232:R233"/>
    <mergeCell ref="A234:A235"/>
    <mergeCell ref="B234:B235"/>
    <mergeCell ref="C234:C235"/>
    <mergeCell ref="R234:R235"/>
    <mergeCell ref="A228:A229"/>
    <mergeCell ref="B228:B229"/>
    <mergeCell ref="C228:C229"/>
    <mergeCell ref="R228:R229"/>
    <mergeCell ref="A230:A231"/>
    <mergeCell ref="B230:B231"/>
    <mergeCell ref="C230:C231"/>
    <mergeCell ref="R230:R231"/>
    <mergeCell ref="A240:A241"/>
    <mergeCell ref="B240:B241"/>
    <mergeCell ref="C240:C241"/>
    <mergeCell ref="R240:R241"/>
    <mergeCell ref="A242:A243"/>
    <mergeCell ref="B242:B243"/>
    <mergeCell ref="C242:C243"/>
    <mergeCell ref="R242:R243"/>
    <mergeCell ref="A236:A237"/>
    <mergeCell ref="B236:B237"/>
    <mergeCell ref="C236:C237"/>
    <mergeCell ref="R236:R237"/>
    <mergeCell ref="A238:A239"/>
    <mergeCell ref="B238:B239"/>
    <mergeCell ref="C238:C239"/>
    <mergeCell ref="R238:R239"/>
    <mergeCell ref="A248:A249"/>
    <mergeCell ref="B248:B249"/>
    <mergeCell ref="C248:C249"/>
    <mergeCell ref="R248:R249"/>
    <mergeCell ref="A250:A251"/>
    <mergeCell ref="B250:B251"/>
    <mergeCell ref="C250:C251"/>
    <mergeCell ref="R250:R251"/>
    <mergeCell ref="A244:A245"/>
    <mergeCell ref="B244:B245"/>
    <mergeCell ref="C244:C245"/>
    <mergeCell ref="R244:R245"/>
    <mergeCell ref="A246:A247"/>
    <mergeCell ref="B246:B247"/>
    <mergeCell ref="C246:C247"/>
    <mergeCell ref="R246:R247"/>
    <mergeCell ref="A256:A257"/>
    <mergeCell ref="B256:B257"/>
    <mergeCell ref="C256:C257"/>
    <mergeCell ref="R256:R257"/>
    <mergeCell ref="A252:A253"/>
    <mergeCell ref="B252:B253"/>
    <mergeCell ref="C252:C253"/>
    <mergeCell ref="R252:R253"/>
    <mergeCell ref="A254:A255"/>
    <mergeCell ref="B254:B255"/>
    <mergeCell ref="C254:C255"/>
    <mergeCell ref="R254:R255"/>
    <mergeCell ref="A259:K259"/>
    <mergeCell ref="A261:A263"/>
    <mergeCell ref="B261:B263"/>
    <mergeCell ref="C261:C263"/>
    <mergeCell ref="E261:F261"/>
    <mergeCell ref="G261:H261"/>
    <mergeCell ref="I261:J261"/>
    <mergeCell ref="K261:K263"/>
    <mergeCell ref="M261:M263"/>
    <mergeCell ref="A274:A275"/>
    <mergeCell ref="B274:B275"/>
    <mergeCell ref="C274:C275"/>
    <mergeCell ref="M274:M275"/>
    <mergeCell ref="N261:N263"/>
    <mergeCell ref="O261:O263"/>
    <mergeCell ref="P261:P263"/>
    <mergeCell ref="D262:D263"/>
    <mergeCell ref="E262:E263"/>
    <mergeCell ref="F262:F263"/>
    <mergeCell ref="G262:G263"/>
    <mergeCell ref="H262:H263"/>
    <mergeCell ref="I262:I263"/>
    <mergeCell ref="J262:J263"/>
    <mergeCell ref="L262:L263"/>
    <mergeCell ref="A266:A267"/>
    <mergeCell ref="B266:B267"/>
    <mergeCell ref="C266:C267"/>
    <mergeCell ref="M266:M267"/>
    <mergeCell ref="A264:A265"/>
    <mergeCell ref="B264:B265"/>
    <mergeCell ref="C264:C265"/>
    <mergeCell ref="M264:M265"/>
    <mergeCell ref="A276:A277"/>
    <mergeCell ref="B276:B277"/>
    <mergeCell ref="C276:C277"/>
    <mergeCell ref="M276:M277"/>
    <mergeCell ref="A272:A273"/>
    <mergeCell ref="B272:B273"/>
    <mergeCell ref="C272:C273"/>
    <mergeCell ref="M272:M273"/>
    <mergeCell ref="A268:A269"/>
    <mergeCell ref="B268:B269"/>
    <mergeCell ref="C268:C269"/>
    <mergeCell ref="M268:M269"/>
    <mergeCell ref="A270:A271"/>
    <mergeCell ref="B270:B271"/>
    <mergeCell ref="C270:C271"/>
    <mergeCell ref="M270:M27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Рейтинг хозяйств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2022-04-13T12:01:14Z</dcterms:modified>
</cp:coreProperties>
</file>